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9815" windowHeight="7650"/>
  </bookViews>
  <sheets>
    <sheet name="Bieu 4 (2)" sheetId="1" r:id="rId1"/>
  </sheets>
  <externalReferences>
    <externalReference r:id="rId2"/>
  </externalReferences>
  <definedNames>
    <definedName name="_xlnm.Print_Titles" localSheetId="0">'Bieu 4 (2)'!$386:$386</definedName>
  </definedNames>
  <calcPr calcId="144525"/>
</workbook>
</file>

<file path=xl/calcChain.xml><?xml version="1.0" encoding="utf-8"?>
<calcChain xmlns="http://schemas.openxmlformats.org/spreadsheetml/2006/main">
  <c r="D31" i="1" l="1"/>
  <c r="C31" i="1"/>
  <c r="E31" i="1" s="1"/>
  <c r="C20" i="1"/>
  <c r="D12" i="1" l="1"/>
  <c r="D24" i="1"/>
  <c r="C24" i="1" s="1"/>
  <c r="D25" i="1"/>
  <c r="C25" i="1" s="1"/>
  <c r="E25" i="1" s="1"/>
  <c r="D26" i="1"/>
  <c r="C26" i="1" s="1"/>
  <c r="E26" i="1" s="1"/>
  <c r="D28" i="1"/>
  <c r="D29" i="1"/>
  <c r="C29" i="1" s="1"/>
  <c r="E29" i="1" s="1"/>
  <c r="D30" i="1"/>
  <c r="D35" i="1"/>
  <c r="C105" i="1"/>
  <c r="E105" i="1" s="1"/>
  <c r="C106" i="1"/>
  <c r="E107" i="1"/>
  <c r="C108" i="1"/>
  <c r="C109" i="1"/>
  <c r="E109" i="1" s="1"/>
  <c r="C110" i="1"/>
  <c r="E110" i="1" s="1"/>
  <c r="C111" i="1"/>
  <c r="E111" i="1" s="1"/>
  <c r="C113" i="1"/>
  <c r="D113" i="1"/>
  <c r="D112" i="1" s="1"/>
  <c r="C27" i="1"/>
  <c r="E27" i="1" s="1"/>
  <c r="D13" i="1"/>
  <c r="C13" i="1" s="1"/>
  <c r="E13" i="1" s="1"/>
  <c r="D14" i="1"/>
  <c r="D15" i="1"/>
  <c r="C15" i="1" s="1"/>
  <c r="E15" i="1" s="1"/>
  <c r="D16" i="1"/>
  <c r="C16" i="1" s="1"/>
  <c r="E16" i="1" s="1"/>
  <c r="D17" i="1"/>
  <c r="C17" i="1" s="1"/>
  <c r="E17" i="1" s="1"/>
  <c r="D18" i="1"/>
  <c r="D19" i="1"/>
  <c r="C19" i="1" s="1"/>
  <c r="E19" i="1" s="1"/>
  <c r="D60" i="1"/>
  <c r="D59" i="1"/>
  <c r="D58" i="1"/>
  <c r="D57" i="1"/>
  <c r="C56" i="1"/>
  <c r="D54" i="1"/>
  <c r="C54" i="1"/>
  <c r="D48" i="1"/>
  <c r="D43" i="1" s="1"/>
  <c r="C43" i="1"/>
  <c r="D41" i="1"/>
  <c r="C34" i="1"/>
  <c r="C33" i="1" s="1"/>
  <c r="C28" i="1"/>
  <c r="E28" i="1" s="1"/>
  <c r="E21" i="1"/>
  <c r="C132" i="1"/>
  <c r="C145" i="1"/>
  <c r="D149" i="1"/>
  <c r="D148" i="1"/>
  <c r="D147" i="1"/>
  <c r="D146" i="1"/>
  <c r="D137" i="1"/>
  <c r="D132" i="1" s="1"/>
  <c r="D130" i="1"/>
  <c r="D123" i="1" s="1"/>
  <c r="C104" i="1"/>
  <c r="E104" i="1" s="1"/>
  <c r="D143" i="1"/>
  <c r="C143" i="1"/>
  <c r="C123" i="1"/>
  <c r="E120" i="1"/>
  <c r="C119" i="1"/>
  <c r="E119" i="1" s="1"/>
  <c r="C118" i="1"/>
  <c r="E118" i="1" s="1"/>
  <c r="E117" i="1"/>
  <c r="E116" i="1"/>
  <c r="C115" i="1"/>
  <c r="E115" i="1" s="1"/>
  <c r="E108" i="1"/>
  <c r="D103" i="1"/>
  <c r="D102" i="1" s="1"/>
  <c r="D189" i="1"/>
  <c r="C189" i="1"/>
  <c r="D208" i="1"/>
  <c r="C208" i="1"/>
  <c r="D197" i="1"/>
  <c r="C197" i="1"/>
  <c r="D23" i="1" l="1"/>
  <c r="D145" i="1"/>
  <c r="C122" i="1"/>
  <c r="C121" i="1" s="1"/>
  <c r="D56" i="1"/>
  <c r="C23" i="1"/>
  <c r="C22" i="1" s="1"/>
  <c r="D22" i="1"/>
  <c r="C32" i="1"/>
  <c r="D188" i="1"/>
  <c r="D187" i="1" s="1"/>
  <c r="D11" i="1"/>
  <c r="D34" i="1"/>
  <c r="D33" i="1" s="1"/>
  <c r="C30" i="1"/>
  <c r="E113" i="1"/>
  <c r="E23" i="1"/>
  <c r="C18" i="1"/>
  <c r="E18" i="1" s="1"/>
  <c r="C14" i="1"/>
  <c r="E14" i="1" s="1"/>
  <c r="C12" i="1"/>
  <c r="D10" i="1"/>
  <c r="E24" i="1"/>
  <c r="D122" i="1"/>
  <c r="D121" i="1" s="1"/>
  <c r="C103" i="1"/>
  <c r="C102" i="1" s="1"/>
  <c r="E102" i="1" s="1"/>
  <c r="C112" i="1"/>
  <c r="E112" i="1" s="1"/>
  <c r="E106" i="1"/>
  <c r="E114" i="1"/>
  <c r="C188" i="1"/>
  <c r="C187" i="1" s="1"/>
  <c r="D32" i="1" l="1"/>
  <c r="C11" i="1"/>
  <c r="C10" i="1" s="1"/>
  <c r="E10" i="1" s="1"/>
  <c r="E30" i="1"/>
  <c r="E12" i="1"/>
  <c r="E22" i="1"/>
  <c r="E103" i="1"/>
  <c r="E11" i="1" l="1"/>
  <c r="C186" i="1"/>
  <c r="E186" i="1" s="1"/>
  <c r="C185" i="1"/>
  <c r="E185" i="1" s="1"/>
  <c r="C184" i="1"/>
  <c r="C183" i="1"/>
  <c r="E183" i="1" s="1"/>
  <c r="C182" i="1"/>
  <c r="E182" i="1" s="1"/>
  <c r="C181" i="1"/>
  <c r="E181" i="1" s="1"/>
  <c r="C180" i="1"/>
  <c r="E180" i="1" s="1"/>
  <c r="C172" i="1"/>
  <c r="E172" i="1" s="1"/>
  <c r="C173" i="1"/>
  <c r="E173" i="1" s="1"/>
  <c r="C174" i="1"/>
  <c r="E174" i="1" s="1"/>
  <c r="C175" i="1"/>
  <c r="E175" i="1" s="1"/>
  <c r="C176" i="1"/>
  <c r="E176" i="1" s="1"/>
  <c r="C177" i="1"/>
  <c r="E177" i="1" s="1"/>
  <c r="C171" i="1"/>
  <c r="E171" i="1" s="1"/>
  <c r="E179" i="1"/>
  <c r="D178" i="1"/>
  <c r="E170" i="1"/>
  <c r="D169" i="1"/>
  <c r="D168" i="1" s="1"/>
  <c r="C178" i="1" l="1"/>
  <c r="E178" i="1" s="1"/>
  <c r="E184" i="1"/>
  <c r="C169" i="1"/>
  <c r="C168" i="1" s="1"/>
  <c r="E168" i="1" s="1"/>
  <c r="E418" i="1"/>
  <c r="E419" i="1"/>
  <c r="E420" i="1"/>
  <c r="E421" i="1"/>
  <c r="E422" i="1"/>
  <c r="E423" i="1"/>
  <c r="E424" i="1"/>
  <c r="E426" i="1"/>
  <c r="E427" i="1"/>
  <c r="E428" i="1"/>
  <c r="E429" i="1"/>
  <c r="E430" i="1"/>
  <c r="E431" i="1"/>
  <c r="E432" i="1"/>
  <c r="E433" i="1"/>
  <c r="E434" i="1"/>
  <c r="E437" i="1"/>
  <c r="E439" i="1"/>
  <c r="E441" i="1"/>
  <c r="E443" i="1"/>
  <c r="E445" i="1"/>
  <c r="E448" i="1"/>
  <c r="E403" i="1"/>
  <c r="E404" i="1"/>
  <c r="E405" i="1"/>
  <c r="E406" i="1"/>
  <c r="E407" i="1"/>
  <c r="E408" i="1"/>
  <c r="E409" i="1"/>
  <c r="E410" i="1"/>
  <c r="E411" i="1"/>
  <c r="E412" i="1"/>
  <c r="E413" i="1"/>
  <c r="E390" i="1"/>
  <c r="E391" i="1"/>
  <c r="E392" i="1"/>
  <c r="E393" i="1"/>
  <c r="E394" i="1"/>
  <c r="E395" i="1"/>
  <c r="E396" i="1"/>
  <c r="E397" i="1"/>
  <c r="E398" i="1"/>
  <c r="E399" i="1"/>
  <c r="E400" i="1"/>
  <c r="D447" i="1"/>
  <c r="D446" i="1" s="1"/>
  <c r="D444" i="1"/>
  <c r="D442" i="1"/>
  <c r="D438" i="1"/>
  <c r="D436" i="1"/>
  <c r="D435" i="1" s="1"/>
  <c r="D425" i="1"/>
  <c r="D417" i="1"/>
  <c r="C447" i="1"/>
  <c r="C446" i="1" s="1"/>
  <c r="C444" i="1"/>
  <c r="C442" i="1"/>
  <c r="C438" i="1"/>
  <c r="C436" i="1"/>
  <c r="C435" i="1" s="1"/>
  <c r="C425" i="1"/>
  <c r="C417" i="1"/>
  <c r="D389" i="1"/>
  <c r="C389" i="1"/>
  <c r="C388" i="1" s="1"/>
  <c r="D402" i="1"/>
  <c r="C402" i="1"/>
  <c r="E401" i="1"/>
  <c r="E169" i="1" l="1"/>
  <c r="E446" i="1"/>
  <c r="E444" i="1"/>
  <c r="E447" i="1"/>
  <c r="E435" i="1"/>
  <c r="E425" i="1"/>
  <c r="C416" i="1"/>
  <c r="E417" i="1"/>
  <c r="E438" i="1"/>
  <c r="E442" i="1"/>
  <c r="D416" i="1"/>
  <c r="E436" i="1"/>
  <c r="C440" i="1"/>
  <c r="D440" i="1"/>
  <c r="E402" i="1"/>
  <c r="E389" i="1"/>
  <c r="D388" i="1"/>
  <c r="E388" i="1" s="1"/>
  <c r="E440" i="1" l="1"/>
  <c r="C415" i="1"/>
  <c r="D415" i="1"/>
  <c r="E416" i="1"/>
  <c r="E415" i="1" l="1"/>
</calcChain>
</file>

<file path=xl/comments1.xml><?xml version="1.0" encoding="utf-8"?>
<comments xmlns="http://schemas.openxmlformats.org/spreadsheetml/2006/main">
  <authors>
    <author>Mr:Le Minh Khai</author>
  </authors>
  <commentList>
    <comment ref="B36" authorId="0">
      <text>
        <r>
          <rPr>
            <b/>
            <sz val="8"/>
            <color indexed="81"/>
            <rFont val="Tahoma"/>
            <family val="2"/>
          </rPr>
          <t>Mr:Le Minh Khai: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5" authorId="0">
      <text>
        <r>
          <rPr>
            <b/>
            <sz val="8"/>
            <color indexed="81"/>
            <rFont val="Tahoma"/>
            <family val="2"/>
          </rPr>
          <t>Mr:Le Minh Khai: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Mr:Le Minh Khai: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<sst xmlns="http://schemas.openxmlformats.org/spreadsheetml/2006/main" count="296" uniqueCount="96">
  <si>
    <t>Biểu số 4 - Ban hành kèm theo Thông tư số 90 ngày 28 tháng 9 năm 2018 của Bộ Tài chính</t>
  </si>
  <si>
    <t xml:space="preserve"> Chương: 622</t>
  </si>
  <si>
    <t xml:space="preserve"> QUYẾT TOÁN THU - CHI NGÂN SÁCH NHÀ NƯỚC NĂM 2019</t>
  </si>
  <si>
    <t xml:space="preserve">          ĐV tính: Đồng</t>
  </si>
  <si>
    <t>Số 
TT</t>
  </si>
  <si>
    <t>Nội dung</t>
  </si>
  <si>
    <t>Tổng số liệu báo cáo
 quyết toán</t>
  </si>
  <si>
    <t>Tổng số liệu quyết toán
 được duyệt</t>
  </si>
  <si>
    <t>Chênh lệch</t>
  </si>
  <si>
    <r>
      <t>Số quyết toán được duyệt chi tiết từng đơn vị trực thuộc</t>
    </r>
    <r>
      <rPr>
        <sz val="9"/>
        <rFont val="Times New Roman"/>
        <family val="1"/>
      </rPr>
      <t xml:space="preserve"> (nếu có đơn vị trực thuộc)</t>
    </r>
  </si>
  <si>
    <t>5=4-3</t>
  </si>
  <si>
    <t>I</t>
  </si>
  <si>
    <t>Quyết toán thu</t>
  </si>
  <si>
    <t>A</t>
  </si>
  <si>
    <t>Tổng số thu</t>
  </si>
  <si>
    <t>Tiền vệ sinh</t>
  </si>
  <si>
    <t>B</t>
  </si>
  <si>
    <t>Chi từ nguồn thu được để lại</t>
  </si>
  <si>
    <t>II</t>
  </si>
  <si>
    <t>Quyết toán chi ngân sách nhà nước</t>
  </si>
  <si>
    <t>Chi thường xuyên</t>
  </si>
  <si>
    <t>Chi thanh toán cá nhân</t>
  </si>
  <si>
    <t>Mục 6000: Tiền lương</t>
  </si>
  <si>
    <t>Mục 6050: Tiền công trả cho lao động thường xuyên theo hợp đồng</t>
  </si>
  <si>
    <t>Mục 6100: Phụ cấp lương</t>
  </si>
  <si>
    <t>Mục 6200: Tiền thưởng</t>
  </si>
  <si>
    <t>Mục 6250: Phúc lợi tập thể</t>
  </si>
  <si>
    <t>Mục 6300: Các khoản đóng góp</t>
  </si>
  <si>
    <t>Mục 6400: Các khoản thanh toán khác cho cá nhân</t>
  </si>
  <si>
    <t>Chi nghiệp vụ chuyên môn</t>
  </si>
  <si>
    <t>Mục 6500: Thanh toán dịch vụ công cộng</t>
  </si>
  <si>
    <t>Mục 6550: Vật tư văn phòng</t>
  </si>
  <si>
    <t>Mục 6600: Thông tin, tuyên truyền, liên lạc</t>
  </si>
  <si>
    <t>Mục 6650: Hội nghị</t>
  </si>
  <si>
    <t>Mục 6700: Công tác phí</t>
  </si>
  <si>
    <t>Mục 6750: Chi phí thuê mướn</t>
  </si>
  <si>
    <t>Mục 6900: Sửa chữa tài sản phục vụ công tác chuyên môn và duy tu, bảo dưỡng các công trình cơ sở hạ tầng từ kinh phí thường xuyên</t>
  </si>
  <si>
    <t>Mục 6950: Mua sắm tài sản phục vụ công tác chuyên môn</t>
  </si>
  <si>
    <t>Mục 7000: Chi phí nghiệp vụ chuyên môn của từng ngành</t>
  </si>
  <si>
    <t>Chi mua sắm, sửa chữa</t>
  </si>
  <si>
    <t>Mục 7050: Mua sắm tài sản vô hình</t>
  </si>
  <si>
    <t>Tiểu mục 7053: Mua , bảo trì phần mềm công nghệ thông tin</t>
  </si>
  <si>
    <t>Các khoản chi khác</t>
  </si>
  <si>
    <t>Mục 7750: Chi khác</t>
  </si>
  <si>
    <t>Chi không thường xuyên</t>
  </si>
  <si>
    <t>Đông Triều, ngày       tháng        năm 20</t>
  </si>
  <si>
    <t>Thủ trưởng đơn vị</t>
  </si>
  <si>
    <t xml:space="preserve">ĐƠN VỊ : TRƯỜNG TH HOÀNG QUẾ </t>
  </si>
  <si>
    <t>Tiền ăn</t>
  </si>
  <si>
    <t xml:space="preserve">Tiền chăm sóc bán trú </t>
  </si>
  <si>
    <t>Tiền chất đốt</t>
  </si>
  <si>
    <t>Tiền tin học</t>
  </si>
  <si>
    <t>Tiền KNS</t>
  </si>
  <si>
    <t>Tiền  học TNNN</t>
  </si>
  <si>
    <t>Tiền trông giữ PTGT</t>
  </si>
  <si>
    <t xml:space="preserve">Nước uống </t>
  </si>
  <si>
    <t>Tiếng Anh 1,2</t>
  </si>
  <si>
    <t>Tiền CSSKBĐ</t>
  </si>
  <si>
    <t>Phụ cấp lương: 6100</t>
  </si>
  <si>
    <t>Phụ cấp khác: 6149</t>
  </si>
  <si>
    <t>Mục 6150 : Học bổng và hỗ trợ khác cho học sinh , sinh viên, cán bộ đi học</t>
  </si>
  <si>
    <t>Mục 6157 : Hỗ trợ đối tượng chính sách HTCPHT</t>
  </si>
  <si>
    <t>Mục 6907:  Nhà cửa</t>
  </si>
  <si>
    <t>(Kèm theo Quyết định số     /QĐ-TH ngày 05/02/2020 của hiệu trưởng trường  TH Hoàng Quế )</t>
  </si>
  <si>
    <t>Mục 6150: Học bổng và hỗ trợ khác cho học sinh, sinh viên, cán bộ đi học</t>
  </si>
  <si>
    <t xml:space="preserve"> QUYẾT TOÁN THU - CHI NGÂN SÁCH NHÀ NƯỚC NĂM 2023</t>
  </si>
  <si>
    <t>Kỳ II, Năm học 2022-2023</t>
  </si>
  <si>
    <t>Tiền QLHS trong giờ bán trú</t>
  </si>
  <si>
    <t>1.1</t>
  </si>
  <si>
    <t>Chi thanh toán cho cá nhân</t>
  </si>
  <si>
    <t>Mục 6050: Tiền công trả cho vị trí lao động thường xuyên theo hợp đồng</t>
  </si>
  <si>
    <t>1.2</t>
  </si>
  <si>
    <t xml:space="preserve"> Mục 6500: Thanh toán dịch vụ công cộng</t>
  </si>
  <si>
    <t xml:space="preserve"> Mục 6550: Vật tư văn phòng</t>
  </si>
  <si>
    <t xml:space="preserve"> Mục 6600: Thông tin tuyên truyền liên lạc</t>
  </si>
  <si>
    <t xml:space="preserve"> Mục 6650: Hội nghị</t>
  </si>
  <si>
    <t xml:space="preserve"> Mục 6700: Công tác phí</t>
  </si>
  <si>
    <t xml:space="preserve"> Mục 6750: Chi phí thuê mướn</t>
  </si>
  <si>
    <r>
      <t xml:space="preserve"> Mục 6900: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Sửa chữa, duy tu tài sản phục vụ công tác chuyên môn và các công trình cơ sở hạ tầng.</t>
    </r>
  </si>
  <si>
    <r>
      <t xml:space="preserve"> </t>
    </r>
    <r>
      <rPr>
        <sz val="12"/>
        <rFont val="Times New Roman"/>
        <family val="1"/>
      </rPr>
      <t>Mục 7000: Chí phí nghiệp vụ chuyên môn của từng ngành</t>
    </r>
  </si>
  <si>
    <t>1.3</t>
  </si>
  <si>
    <t xml:space="preserve">Kinh phí không thực hiện chế độ tự chủ </t>
  </si>
  <si>
    <t xml:space="preserve"> Mục 6100: Phụ cấp lương</t>
  </si>
  <si>
    <t>Mục 6550: Mua sắm công cụ dụng cụ văn phòng</t>
  </si>
  <si>
    <t>Mục 6757: Chi hỗ trợ công bảo vệ, vệ sinh</t>
  </si>
  <si>
    <t>Mục 7000: Mua sắm thiết bị dạy học</t>
  </si>
  <si>
    <t xml:space="preserve"> Kinh phí thực hiện chế độ tự chủ </t>
  </si>
  <si>
    <t>Đông Triều, ngày       tháng        năm 2023</t>
  </si>
  <si>
    <t xml:space="preserve">Vũ Quế Nga </t>
  </si>
  <si>
    <t>(Kèm theo Quyết định số     /QĐ-TH ngày 15/07/2023 của hiệu trưởng trường  TH Hoàng Quế )</t>
  </si>
  <si>
    <t>(Kèm theo Quyết định số     /QĐ-TH ngày  22/02/2024 của hiệu trưởng trường  TH Hoàng Quế )</t>
  </si>
  <si>
    <t>Kỳ I, Năm học 2023-2024</t>
  </si>
  <si>
    <t xml:space="preserve"> Năm  2023</t>
  </si>
  <si>
    <t>Thu  BHYT</t>
  </si>
  <si>
    <t>Chi   BHYT</t>
  </si>
  <si>
    <t>(Kèm theo Quyết định số  /QĐ-TH ngày  22/02/2024 của hiệu trưởng trường  TH Hoàng Quế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</si>
</sst>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61"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  <charset val="163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Arial"/>
      <family val="2"/>
      <charset val="163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sz val="9"/>
      <name val="Times New Roman"/>
      <family val="1"/>
    </font>
    <font>
      <b/>
      <u/>
      <sz val="11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i/>
      <u/>
      <sz val="12"/>
      <color theme="1"/>
      <name val="Times New Roman"/>
      <family val="1"/>
      <charset val="163"/>
    </font>
    <font>
      <b/>
      <u/>
      <sz val="12"/>
      <color theme="1"/>
      <name val="Cambria"/>
      <family val="1"/>
      <charset val="163"/>
      <scheme val="major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i/>
      <sz val="11"/>
      <color theme="1"/>
      <name val="Times New Roman"/>
      <family val="1"/>
      <charset val="163"/>
    </font>
    <font>
      <i/>
      <sz val="10"/>
      <color indexed="8"/>
      <name val="Times New Roman"/>
      <family val="1"/>
    </font>
    <font>
      <i/>
      <sz val="12"/>
      <color theme="1"/>
      <name val="Cambria"/>
      <family val="1"/>
      <charset val="163"/>
      <scheme val="major"/>
    </font>
    <font>
      <sz val="8"/>
      <color indexed="8"/>
      <name val="Arial"/>
      <family val="2"/>
    </font>
    <font>
      <sz val="12"/>
      <color theme="1"/>
      <name val="Cambria"/>
      <family val="1"/>
      <charset val="163"/>
      <scheme val="major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</font>
    <font>
      <sz val="11"/>
      <color theme="1"/>
      <name val="Arial Narrow"/>
      <family val="2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i/>
      <sz val="12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1"/>
      <color indexed="9"/>
      <name val="Arial"/>
      <family val="2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2"/>
      <name val=".VnTime"/>
      <family val="2"/>
    </font>
    <font>
      <b/>
      <sz val="9.75"/>
      <color indexed="8"/>
      <name val="Times New Roman"/>
      <family val="1"/>
    </font>
    <font>
      <sz val="9.75"/>
      <color indexed="8"/>
      <name val="Times New Roman"/>
      <family val="1"/>
    </font>
    <font>
      <b/>
      <sz val="10"/>
      <name val=".VnTime"/>
      <family val="2"/>
    </font>
    <font>
      <sz val="10"/>
      <name val=".VnTime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.75"/>
      <color indexed="8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i/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sz val="12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u val="singleAccounting"/>
      <sz val="12"/>
      <name val="Times New Roman"/>
      <family val="1"/>
    </font>
    <font>
      <b/>
      <i/>
      <sz val="12"/>
      <color theme="1"/>
      <name val=".VnTime"/>
      <family val="2"/>
    </font>
    <font>
      <b/>
      <sz val="12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43" fontId="27" fillId="0" borderId="0" applyFont="0" applyFill="0" applyBorder="0" applyAlignment="0" applyProtection="0"/>
    <xf numFmtId="0" fontId="27" fillId="0" borderId="0"/>
    <xf numFmtId="0" fontId="31" fillId="0" borderId="0" applyFill="0" applyProtection="0"/>
    <xf numFmtId="164" fontId="32" fillId="0" borderId="0" applyFont="0" applyFill="0" applyBorder="0" applyAlignment="0" applyProtection="0"/>
    <xf numFmtId="0" fontId="34" fillId="0" borderId="0"/>
    <xf numFmtId="0" fontId="19" fillId="0" borderId="0" applyNumberFormat="0" applyFill="0" applyBorder="0" applyAlignment="0" applyProtection="0">
      <alignment vertical="top"/>
    </xf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3" fontId="9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3" fontId="13" fillId="0" borderId="2" xfId="0" applyNumberFormat="1" applyFont="1" applyBorder="1" applyAlignment="1">
      <alignment horizontal="center"/>
    </xf>
    <xf numFmtId="3" fontId="1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15" fillId="0" borderId="0" xfId="0" applyFont="1"/>
    <xf numFmtId="0" fontId="16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8" fillId="0" borderId="0" xfId="0" applyFont="1"/>
    <xf numFmtId="0" fontId="6" fillId="0" borderId="2" xfId="0" applyFont="1" applyBorder="1"/>
    <xf numFmtId="0" fontId="20" fillId="0" borderId="0" xfId="0" applyFont="1"/>
    <xf numFmtId="0" fontId="21" fillId="0" borderId="2" xfId="0" applyFont="1" applyBorder="1" applyAlignment="1">
      <alignment horizontal="center"/>
    </xf>
    <xf numFmtId="0" fontId="22" fillId="3" borderId="2" xfId="2" applyFont="1" applyFill="1" applyBorder="1" applyAlignment="1" applyProtection="1">
      <alignment horizontal="left" vertical="center"/>
      <protection locked="0"/>
    </xf>
    <xf numFmtId="3" fontId="23" fillId="3" borderId="2" xfId="1" applyNumberFormat="1" applyFont="1" applyFill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justify" vertical="top" wrapText="1"/>
    </xf>
    <xf numFmtId="3" fontId="12" fillId="0" borderId="2" xfId="0" applyNumberFormat="1" applyFont="1" applyBorder="1" applyAlignment="1">
      <alignment vertical="top" wrapText="1"/>
    </xf>
    <xf numFmtId="0" fontId="24" fillId="3" borderId="2" xfId="2" applyFont="1" applyFill="1" applyBorder="1" applyAlignment="1" applyProtection="1">
      <alignment horizontal="left"/>
      <protection locked="0"/>
    </xf>
    <xf numFmtId="165" fontId="25" fillId="2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3" fontId="26" fillId="2" borderId="2" xfId="0" applyNumberFormat="1" applyFont="1" applyFill="1" applyBorder="1" applyAlignment="1">
      <alignment horizontal="left" vertical="center"/>
    </xf>
    <xf numFmtId="3" fontId="26" fillId="2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0" fontId="20" fillId="0" borderId="2" xfId="0" applyFont="1" applyBorder="1"/>
    <xf numFmtId="0" fontId="18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" xfId="0" applyFont="1" applyBorder="1"/>
    <xf numFmtId="0" fontId="15" fillId="0" borderId="2" xfId="0" applyFont="1" applyBorder="1"/>
    <xf numFmtId="0" fontId="28" fillId="0" borderId="0" xfId="0" applyFont="1"/>
    <xf numFmtId="0" fontId="2" fillId="0" borderId="0" xfId="0" applyFont="1" applyAlignment="1">
      <alignment horizontal="center"/>
    </xf>
    <xf numFmtId="165" fontId="33" fillId="2" borderId="2" xfId="6" applyNumberFormat="1" applyFont="1" applyFill="1" applyBorder="1" applyAlignment="1">
      <alignment horizontal="left"/>
    </xf>
    <xf numFmtId="3" fontId="33" fillId="3" borderId="2" xfId="1" applyNumberFormat="1" applyFont="1" applyFill="1" applyBorder="1" applyAlignment="1" applyProtection="1">
      <alignment horizontal="right" vertical="center"/>
      <protection locked="0"/>
    </xf>
    <xf numFmtId="0" fontId="36" fillId="3" borderId="2" xfId="2" applyFont="1" applyFill="1" applyBorder="1" applyAlignment="1" applyProtection="1">
      <alignment horizontal="left" vertical="center"/>
      <protection locked="0"/>
    </xf>
    <xf numFmtId="0" fontId="36" fillId="3" borderId="2" xfId="2" applyFont="1" applyFill="1" applyBorder="1" applyAlignment="1" applyProtection="1">
      <alignment horizontal="left" vertical="center" wrapText="1"/>
      <protection locked="0"/>
    </xf>
    <xf numFmtId="3" fontId="33" fillId="3" borderId="2" xfId="8" applyNumberFormat="1" applyFont="1" applyFill="1" applyBorder="1" applyAlignment="1" applyProtection="1">
      <alignment horizontal="right" vertical="center"/>
      <protection locked="0"/>
    </xf>
    <xf numFmtId="0" fontId="42" fillId="2" borderId="3" xfId="0" applyFont="1" applyFill="1" applyBorder="1" applyAlignment="1">
      <alignment horizontal="center"/>
    </xf>
    <xf numFmtId="0" fontId="42" fillId="2" borderId="3" xfId="0" applyFont="1" applyFill="1" applyBorder="1" applyAlignment="1">
      <alignment horizontal="left"/>
    </xf>
    <xf numFmtId="3" fontId="42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0" fontId="18" fillId="0" borderId="3" xfId="0" applyFont="1" applyBorder="1"/>
    <xf numFmtId="0" fontId="35" fillId="2" borderId="2" xfId="7" applyFont="1" applyFill="1" applyBorder="1" applyAlignment="1">
      <alignment horizontal="center"/>
    </xf>
    <xf numFmtId="3" fontId="37" fillId="2" borderId="2" xfId="0" applyNumberFormat="1" applyFont="1" applyFill="1" applyBorder="1" applyAlignment="1">
      <alignment horizontal="center" wrapText="1"/>
    </xf>
    <xf numFmtId="3" fontId="38" fillId="3" borderId="2" xfId="0" applyNumberFormat="1" applyFont="1" applyFill="1" applyBorder="1" applyAlignment="1" applyProtection="1">
      <alignment horizontal="left" wrapText="1" shrinkToFit="1"/>
      <protection locked="0"/>
    </xf>
    <xf numFmtId="3" fontId="43" fillId="2" borderId="2" xfId="3" applyNumberFormat="1" applyFont="1" applyFill="1" applyBorder="1" applyAlignment="1">
      <alignment horizontal="right" wrapText="1"/>
    </xf>
    <xf numFmtId="3" fontId="45" fillId="3" borderId="2" xfId="0" applyNumberFormat="1" applyFont="1" applyFill="1" applyBorder="1" applyAlignment="1" applyProtection="1">
      <alignment horizontal="left" wrapText="1" shrinkToFit="1"/>
      <protection locked="0"/>
    </xf>
    <xf numFmtId="3" fontId="44" fillId="2" borderId="2" xfId="3" applyNumberFormat="1" applyFont="1" applyFill="1" applyBorder="1" applyAlignment="1">
      <alignment horizontal="right" wrapText="1"/>
    </xf>
    <xf numFmtId="3" fontId="40" fillId="2" borderId="2" xfId="0" applyNumberFormat="1" applyFont="1" applyFill="1" applyBorder="1" applyAlignment="1">
      <alignment horizontal="center" wrapText="1"/>
    </xf>
    <xf numFmtId="3" fontId="37" fillId="2" borderId="2" xfId="0" applyNumberFormat="1" applyFont="1" applyFill="1" applyBorder="1" applyAlignment="1">
      <alignment horizontal="center"/>
    </xf>
    <xf numFmtId="3" fontId="40" fillId="2" borderId="2" xfId="0" applyNumberFormat="1" applyFont="1" applyFill="1" applyBorder="1" applyAlignment="1">
      <alignment horizontal="center"/>
    </xf>
    <xf numFmtId="3" fontId="43" fillId="2" borderId="2" xfId="3" applyNumberFormat="1" applyFont="1" applyFill="1" applyBorder="1" applyAlignment="1">
      <alignment horizontal="right"/>
    </xf>
    <xf numFmtId="3" fontId="17" fillId="3" borderId="2" xfId="0" applyNumberFormat="1" applyFont="1" applyFill="1" applyBorder="1" applyAlignment="1" applyProtection="1">
      <alignment horizontal="left" wrapText="1" shrinkToFit="1"/>
      <protection locked="0"/>
    </xf>
    <xf numFmtId="3" fontId="44" fillId="2" borderId="2" xfId="3" applyNumberFormat="1" applyFont="1" applyFill="1" applyBorder="1" applyAlignment="1">
      <alignment horizontal="right"/>
    </xf>
    <xf numFmtId="3" fontId="41" fillId="2" borderId="2" xfId="0" applyNumberFormat="1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left"/>
    </xf>
    <xf numFmtId="3" fontId="43" fillId="2" borderId="2" xfId="0" applyNumberFormat="1" applyFont="1" applyFill="1" applyBorder="1" applyAlignment="1">
      <alignment horizontal="right"/>
    </xf>
    <xf numFmtId="3" fontId="39" fillId="3" borderId="2" xfId="0" applyNumberFormat="1" applyFont="1" applyFill="1" applyBorder="1" applyAlignment="1" applyProtection="1">
      <alignment horizontal="left" wrapText="1" shrinkToFit="1"/>
      <protection locked="0"/>
    </xf>
    <xf numFmtId="0" fontId="42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0" fontId="30" fillId="0" borderId="0" xfId="0" applyFont="1" applyAlignment="1">
      <alignment horizontal="center"/>
    </xf>
    <xf numFmtId="0" fontId="33" fillId="3" borderId="2" xfId="2" applyFont="1" applyFill="1" applyBorder="1" applyAlignment="1" applyProtection="1">
      <alignment horizontal="left" vertical="center"/>
      <protection locked="0"/>
    </xf>
    <xf numFmtId="0" fontId="33" fillId="3" borderId="2" xfId="2" applyFont="1" applyFill="1" applyBorder="1" applyAlignment="1" applyProtection="1">
      <alignment horizontal="left" vertical="center" wrapText="1"/>
      <protection locked="0"/>
    </xf>
    <xf numFmtId="0" fontId="49" fillId="0" borderId="2" xfId="0" applyFont="1" applyBorder="1" applyAlignment="1">
      <alignment horizontal="center"/>
    </xf>
    <xf numFmtId="0" fontId="50" fillId="0" borderId="2" xfId="0" applyFont="1" applyBorder="1"/>
    <xf numFmtId="165" fontId="49" fillId="0" borderId="2" xfId="6" applyNumberFormat="1" applyFont="1" applyBorder="1"/>
    <xf numFmtId="165" fontId="51" fillId="2" borderId="2" xfId="3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/>
    </xf>
    <xf numFmtId="0" fontId="42" fillId="0" borderId="2" xfId="0" applyFont="1" applyBorder="1"/>
    <xf numFmtId="0" fontId="42" fillId="0" borderId="2" xfId="0" applyFont="1" applyBorder="1" applyAlignment="1">
      <alignment horizontal="left" vertical="center" wrapText="1"/>
    </xf>
    <xf numFmtId="165" fontId="44" fillId="0" borderId="2" xfId="6" applyNumberFormat="1" applyFont="1" applyBorder="1"/>
    <xf numFmtId="3" fontId="49" fillId="2" borderId="2" xfId="3" applyNumberFormat="1" applyFont="1" applyFill="1" applyBorder="1" applyAlignment="1">
      <alignment horizontal="right" wrapText="1"/>
    </xf>
    <xf numFmtId="165" fontId="44" fillId="0" borderId="4" xfId="3" applyNumberFormat="1" applyFont="1" applyBorder="1"/>
    <xf numFmtId="165" fontId="44" fillId="0" borderId="2" xfId="3" applyNumberFormat="1" applyFont="1" applyBorder="1"/>
    <xf numFmtId="165" fontId="44" fillId="0" borderId="5" xfId="3" applyNumberFormat="1" applyFont="1" applyBorder="1"/>
    <xf numFmtId="3" fontId="44" fillId="2" borderId="6" xfId="3" applyNumberFormat="1" applyFont="1" applyFill="1" applyBorder="1" applyAlignment="1">
      <alignment horizontal="right" wrapText="1"/>
    </xf>
    <xf numFmtId="0" fontId="26" fillId="0" borderId="2" xfId="0" applyFont="1" applyBorder="1" applyAlignment="1">
      <alignment horizontal="left" vertical="center" wrapText="1"/>
    </xf>
    <xf numFmtId="3" fontId="44" fillId="2" borderId="7" xfId="3" applyNumberFormat="1" applyFont="1" applyFill="1" applyBorder="1" applyAlignment="1">
      <alignment horizontal="right" wrapText="1"/>
    </xf>
    <xf numFmtId="0" fontId="44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165" fontId="52" fillId="0" borderId="2" xfId="6" applyNumberFormat="1" applyFont="1" applyBorder="1"/>
    <xf numFmtId="0" fontId="53" fillId="0" borderId="2" xfId="0" applyFont="1" applyBorder="1" applyAlignment="1">
      <alignment wrapText="1"/>
    </xf>
    <xf numFmtId="165" fontId="44" fillId="0" borderId="2" xfId="6" applyNumberFormat="1" applyFont="1" applyBorder="1" applyAlignment="1">
      <alignment horizontal="right"/>
    </xf>
    <xf numFmtId="0" fontId="42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3" fontId="42" fillId="0" borderId="2" xfId="6" applyNumberFormat="1" applyFont="1" applyBorder="1" applyAlignment="1">
      <alignment horizontal="right"/>
    </xf>
    <xf numFmtId="3" fontId="46" fillId="0" borderId="2" xfId="0" applyNumberFormat="1" applyFont="1" applyBorder="1" applyAlignment="1">
      <alignment horizontal="right"/>
    </xf>
    <xf numFmtId="3" fontId="57" fillId="0" borderId="2" xfId="0" applyNumberFormat="1" applyFont="1" applyBorder="1" applyAlignment="1">
      <alignment horizontal="right"/>
    </xf>
    <xf numFmtId="165" fontId="50" fillId="0" borderId="2" xfId="6" applyNumberFormat="1" applyFont="1" applyBorder="1"/>
    <xf numFmtId="165" fontId="58" fillId="0" borderId="2" xfId="6" applyNumberFormat="1" applyFont="1" applyBorder="1"/>
    <xf numFmtId="165" fontId="42" fillId="0" borderId="2" xfId="6" applyNumberFormat="1" applyFont="1" applyBorder="1"/>
    <xf numFmtId="165" fontId="26" fillId="0" borderId="2" xfId="6" applyNumberFormat="1" applyFont="1" applyBorder="1"/>
    <xf numFmtId="165" fontId="59" fillId="0" borderId="2" xfId="6" applyNumberFormat="1" applyFont="1" applyBorder="1" applyAlignment="1"/>
    <xf numFmtId="0" fontId="43" fillId="0" borderId="5" xfId="0" applyFont="1" applyBorder="1" applyAlignment="1">
      <alignment horizontal="center"/>
    </xf>
    <xf numFmtId="0" fontId="42" fillId="0" borderId="5" xfId="0" applyFont="1" applyBorder="1" applyAlignment="1">
      <alignment horizontal="left"/>
    </xf>
    <xf numFmtId="165" fontId="42" fillId="0" borderId="5" xfId="3" applyNumberFormat="1" applyFont="1" applyBorder="1" applyAlignment="1">
      <alignment horizontal="right"/>
    </xf>
    <xf numFmtId="3" fontId="57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center" vertical="center"/>
    </xf>
    <xf numFmtId="0" fontId="18" fillId="0" borderId="5" xfId="0" applyFont="1" applyBorder="1"/>
    <xf numFmtId="3" fontId="44" fillId="2" borderId="2" xfId="3" applyNumberFormat="1" applyFont="1" applyFill="1" applyBorder="1" applyAlignment="1">
      <alignment wrapText="1"/>
    </xf>
    <xf numFmtId="3" fontId="56" fillId="0" borderId="2" xfId="0" applyNumberFormat="1" applyFont="1" applyBorder="1" applyAlignment="1"/>
    <xf numFmtId="3" fontId="57" fillId="0" borderId="2" xfId="0" applyNumberFormat="1" applyFont="1" applyBorder="1" applyAlignment="1"/>
    <xf numFmtId="0" fontId="46" fillId="0" borderId="2" xfId="0" applyFont="1" applyBorder="1" applyAlignment="1"/>
    <xf numFmtId="165" fontId="42" fillId="0" borderId="2" xfId="3" applyNumberFormat="1" applyFont="1" applyBorder="1" applyAlignment="1">
      <alignment horizontal="right"/>
    </xf>
    <xf numFmtId="0" fontId="47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3" fontId="49" fillId="2" borderId="2" xfId="3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9">
    <cellStyle name="Comma" xfId="6" builtinId="3"/>
    <cellStyle name="Comma 2" xfId="3"/>
    <cellStyle name="Normal" xfId="0" builtinId="0"/>
    <cellStyle name="Normal 2" xfId="4"/>
    <cellStyle name="Normal 3" xfId="2"/>
    <cellStyle name="Normal 4" xfId="5"/>
    <cellStyle name="Normal 4 2" xfId="1"/>
    <cellStyle name="Normal 5" xfId="8"/>
    <cellStyle name="Normal 6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200024</xdr:colOff>
      <xdr:row>65</xdr:row>
      <xdr:rowOff>85726</xdr:rowOff>
    </xdr:from>
    <xdr:to>
      <xdr:col>5</xdr:col>
      <xdr:colOff>142875</xdr:colOff>
      <xdr:row>69</xdr:row>
      <xdr:rowOff>180975</xdr:rowOff>
    </xdr:to>
    <xdr:pic>
      <xdr:nvPicPr>
        <xdr:cNvPr id="2" name="Picture 1" descr="c-removebg-preview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65" t="21017" r="9435" b="59854"/>
        <a:stretch>
          <a:fillRect/>
        </a:stretch>
      </xdr:blipFill>
      <xdr:spPr bwMode="auto">
        <a:xfrm>
          <a:off x="4048124" y="16697326"/>
          <a:ext cx="1524001" cy="914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638175</xdr:colOff>
      <xdr:row>64</xdr:row>
      <xdr:rowOff>180975</xdr:rowOff>
    </xdr:from>
    <xdr:to>
      <xdr:col>3</xdr:col>
      <xdr:colOff>695325</xdr:colOff>
      <xdr:row>69</xdr:row>
      <xdr:rowOff>171450</xdr:rowOff>
    </xdr:to>
    <xdr:pic>
      <xdr:nvPicPr>
        <xdr:cNvPr id="3" name="Picture 2" descr="Description: C:\Users\Administrator\Desktop\ĐH ĐẢNG 2022\dau THHQ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16583025"/>
          <a:ext cx="1143000" cy="10191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Tr&#432;&#7901;ng%20THHQ/Thu%20nh&#7853;p%20t&#259;ng%20th&#234;m%202021/quyet%20toan%20TNTT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o cao"/>
      <sheetName val="Bao cao (2)"/>
      <sheetName val="Bao cao (3)"/>
      <sheetName val=" QT -2023"/>
      <sheetName val="DSGV"/>
      <sheetName val="ATM"/>
      <sheetName val="BCTC"/>
      <sheetName val="Sheet2"/>
    </sheetNames>
    <sheetDataSet>
      <sheetData sheetId="0"/>
      <sheetData sheetId="1"/>
      <sheetData sheetId="2"/>
      <sheetData sheetId="3">
        <row r="26">
          <cell r="C26">
            <v>738261980</v>
          </cell>
        </row>
        <row r="32">
          <cell r="D32">
            <v>20340000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452"/>
  <sheetViews>
    <sheetView tabSelected="1" workbookViewId="0">
      <selection activeCell="B8" sqref="B8"/>
    </sheetView>
  </sheetViews>
  <sheetFormatPr defaultColWidth="9" defaultRowHeight="15.75"/>
  <cols>
    <col min="1" max="1" width="5.140625" style="49" customWidth="1"/>
    <col min="2" max="2" width="36.28515625" style="1" customWidth="1"/>
    <col min="3" max="3" width="16.28515625" style="1" customWidth="1"/>
    <col min="4" max="4" width="14.5703125" style="1" customWidth="1"/>
    <col min="5" max="5" width="9.140625" style="1" customWidth="1"/>
    <col min="6" max="6" width="15.42578125" style="1" customWidth="1"/>
    <col min="7" max="16384" width="9" style="1"/>
  </cols>
  <sheetData>
    <row r="1" spans="1:6">
      <c r="A1" s="131" t="s">
        <v>0</v>
      </c>
      <c r="B1" s="131"/>
      <c r="C1" s="131"/>
      <c r="D1" s="131"/>
      <c r="E1" s="131"/>
      <c r="F1" s="131"/>
    </row>
    <row r="2" spans="1:6">
      <c r="A2" s="132" t="s">
        <v>47</v>
      </c>
      <c r="B2" s="132"/>
      <c r="C2" s="79"/>
      <c r="D2" s="3"/>
      <c r="E2" s="3"/>
    </row>
    <row r="3" spans="1:6">
      <c r="A3" s="132" t="s">
        <v>1</v>
      </c>
      <c r="B3" s="132"/>
      <c r="C3" s="79"/>
      <c r="D3" s="3"/>
      <c r="E3" s="3"/>
    </row>
    <row r="4" spans="1:6">
      <c r="A4" s="133" t="s">
        <v>65</v>
      </c>
      <c r="B4" s="133"/>
      <c r="C4" s="133"/>
      <c r="D4" s="133"/>
      <c r="E4" s="133"/>
      <c r="F4" s="133"/>
    </row>
    <row r="5" spans="1:6">
      <c r="A5" s="131" t="s">
        <v>95</v>
      </c>
      <c r="B5" s="131"/>
      <c r="C5" s="131"/>
      <c r="D5" s="131"/>
      <c r="E5" s="131"/>
      <c r="F5" s="131"/>
    </row>
    <row r="6" spans="1:6">
      <c r="A6" s="139" t="s">
        <v>92</v>
      </c>
      <c r="B6" s="139"/>
      <c r="C6" s="139"/>
      <c r="D6" s="139"/>
      <c r="E6" s="139"/>
      <c r="F6" s="139"/>
    </row>
    <row r="7" spans="1:6">
      <c r="A7" s="78"/>
      <c r="B7" s="6"/>
      <c r="C7" s="134"/>
      <c r="D7" s="134"/>
      <c r="E7" s="134" t="s">
        <v>3</v>
      </c>
      <c r="F7" s="134"/>
    </row>
    <row r="8" spans="1:6" ht="90.75">
      <c r="A8" s="7" t="s">
        <v>4</v>
      </c>
      <c r="B8" s="8" t="s">
        <v>5</v>
      </c>
      <c r="C8" s="7" t="s">
        <v>6</v>
      </c>
      <c r="D8" s="7" t="s">
        <v>7</v>
      </c>
      <c r="E8" s="7" t="s">
        <v>8</v>
      </c>
      <c r="F8" s="7" t="s">
        <v>9</v>
      </c>
    </row>
    <row r="9" spans="1:6">
      <c r="A9" s="9">
        <v>1</v>
      </c>
      <c r="B9" s="9">
        <v>2</v>
      </c>
      <c r="C9" s="9">
        <v>3</v>
      </c>
      <c r="D9" s="9">
        <v>4</v>
      </c>
      <c r="E9" s="9" t="s">
        <v>10</v>
      </c>
      <c r="F9" s="9">
        <v>6</v>
      </c>
    </row>
    <row r="10" spans="1:6">
      <c r="A10" s="10" t="s">
        <v>11</v>
      </c>
      <c r="B10" s="11" t="s">
        <v>12</v>
      </c>
      <c r="C10" s="12">
        <f>C11</f>
        <v>2197885900</v>
      </c>
      <c r="D10" s="12">
        <f>D11</f>
        <v>2197885900</v>
      </c>
      <c r="E10" s="13">
        <f>D10-C10</f>
        <v>0</v>
      </c>
      <c r="F10" s="14"/>
    </row>
    <row r="11" spans="1:6">
      <c r="A11" s="16" t="s">
        <v>13</v>
      </c>
      <c r="B11" s="17" t="s">
        <v>14</v>
      </c>
      <c r="C11" s="18">
        <f>SUM(C12:C20)</f>
        <v>2197885900</v>
      </c>
      <c r="D11" s="18">
        <f>SUM(D12:D20)</f>
        <v>2197885900</v>
      </c>
      <c r="E11" s="19">
        <f t="shared" ref="E11:E31" si="0">D11-C11</f>
        <v>0</v>
      </c>
      <c r="F11" s="20"/>
    </row>
    <row r="12" spans="1:6">
      <c r="A12" s="50">
        <v>1</v>
      </c>
      <c r="B12" s="81" t="s">
        <v>48</v>
      </c>
      <c r="C12" s="51">
        <f>D12</f>
        <v>690375000</v>
      </c>
      <c r="D12" s="51">
        <f t="shared" ref="D12:D19" si="1">D104+D170</f>
        <v>690375000</v>
      </c>
      <c r="E12" s="19">
        <f t="shared" si="0"/>
        <v>0</v>
      </c>
      <c r="F12" s="24"/>
    </row>
    <row r="13" spans="1:6">
      <c r="A13" s="50">
        <v>2</v>
      </c>
      <c r="B13" s="81" t="s">
        <v>67</v>
      </c>
      <c r="C13" s="51">
        <f>D13</f>
        <v>123283400</v>
      </c>
      <c r="D13" s="51">
        <f t="shared" si="1"/>
        <v>123283400</v>
      </c>
      <c r="E13" s="19">
        <f t="shared" si="0"/>
        <v>0</v>
      </c>
      <c r="F13" s="24"/>
    </row>
    <row r="14" spans="1:6">
      <c r="A14" s="50">
        <v>3</v>
      </c>
      <c r="B14" s="81" t="s">
        <v>51</v>
      </c>
      <c r="C14" s="51">
        <f t="shared" ref="C14:C19" si="2">D14</f>
        <v>180074500</v>
      </c>
      <c r="D14" s="51">
        <f t="shared" si="1"/>
        <v>180074500</v>
      </c>
      <c r="E14" s="19">
        <f t="shared" si="0"/>
        <v>0</v>
      </c>
      <c r="F14" s="24"/>
    </row>
    <row r="15" spans="1:6">
      <c r="A15" s="50">
        <v>4</v>
      </c>
      <c r="B15" s="82" t="s">
        <v>52</v>
      </c>
      <c r="C15" s="51">
        <f t="shared" si="2"/>
        <v>433219000</v>
      </c>
      <c r="D15" s="51">
        <f t="shared" si="1"/>
        <v>433219000</v>
      </c>
      <c r="E15" s="19">
        <f t="shared" si="0"/>
        <v>0</v>
      </c>
      <c r="F15" s="24"/>
    </row>
    <row r="16" spans="1:6">
      <c r="A16" s="50">
        <v>5</v>
      </c>
      <c r="B16" s="81" t="s">
        <v>53</v>
      </c>
      <c r="C16" s="51">
        <f t="shared" si="2"/>
        <v>97664000</v>
      </c>
      <c r="D16" s="51">
        <f t="shared" si="1"/>
        <v>97664000</v>
      </c>
      <c r="E16" s="19">
        <f t="shared" si="0"/>
        <v>0</v>
      </c>
      <c r="F16" s="24"/>
    </row>
    <row r="17" spans="1:6">
      <c r="A17" s="50">
        <v>6</v>
      </c>
      <c r="B17" s="81" t="s">
        <v>54</v>
      </c>
      <c r="C17" s="51">
        <f t="shared" si="2"/>
        <v>48420000</v>
      </c>
      <c r="D17" s="51">
        <f t="shared" si="1"/>
        <v>48420000</v>
      </c>
      <c r="E17" s="19">
        <f t="shared" si="0"/>
        <v>0</v>
      </c>
      <c r="F17" s="24"/>
    </row>
    <row r="18" spans="1:6">
      <c r="A18" s="50">
        <v>7</v>
      </c>
      <c r="B18" s="81" t="s">
        <v>55</v>
      </c>
      <c r="C18" s="51">
        <f t="shared" si="2"/>
        <v>104137000</v>
      </c>
      <c r="D18" s="51">
        <f t="shared" si="1"/>
        <v>104137000</v>
      </c>
      <c r="E18" s="19">
        <f t="shared" si="0"/>
        <v>0</v>
      </c>
      <c r="F18" s="24"/>
    </row>
    <row r="19" spans="1:6">
      <c r="A19" s="50">
        <v>8</v>
      </c>
      <c r="B19" s="81" t="s">
        <v>56</v>
      </c>
      <c r="C19" s="51">
        <f t="shared" si="2"/>
        <v>75901500</v>
      </c>
      <c r="D19" s="51">
        <f t="shared" si="1"/>
        <v>75901500</v>
      </c>
      <c r="E19" s="19">
        <f t="shared" si="0"/>
        <v>0</v>
      </c>
      <c r="F19" s="24"/>
    </row>
    <row r="20" spans="1:6">
      <c r="A20" s="50">
        <v>9</v>
      </c>
      <c r="B20" s="81" t="s">
        <v>93</v>
      </c>
      <c r="C20" s="51">
        <f>D20</f>
        <v>444811500</v>
      </c>
      <c r="D20" s="51">
        <v>444811500</v>
      </c>
      <c r="E20" s="19"/>
      <c r="F20" s="24"/>
    </row>
    <row r="21" spans="1:6">
      <c r="A21" s="28"/>
      <c r="B21" s="29"/>
      <c r="C21" s="30"/>
      <c r="D21" s="30"/>
      <c r="E21" s="23">
        <f t="shared" si="0"/>
        <v>0</v>
      </c>
      <c r="F21" s="26"/>
    </row>
    <row r="22" spans="1:6">
      <c r="A22" s="16" t="s">
        <v>16</v>
      </c>
      <c r="B22" s="31" t="s">
        <v>17</v>
      </c>
      <c r="C22" s="32">
        <f>SUM(C23:C31)</f>
        <v>2193144172</v>
      </c>
      <c r="D22" s="32">
        <f>SUM(D23:D31)</f>
        <v>2193144172</v>
      </c>
      <c r="E22" s="23">
        <f t="shared" si="0"/>
        <v>0</v>
      </c>
      <c r="F22" s="26"/>
    </row>
    <row r="23" spans="1:6">
      <c r="A23" s="50">
        <v>1</v>
      </c>
      <c r="B23" s="81" t="s">
        <v>48</v>
      </c>
      <c r="C23" s="51">
        <f>D23</f>
        <v>690375000</v>
      </c>
      <c r="D23" s="51">
        <f>D113+D179</f>
        <v>690375000</v>
      </c>
      <c r="E23" s="23">
        <f t="shared" si="0"/>
        <v>0</v>
      </c>
      <c r="F23" s="24"/>
    </row>
    <row r="24" spans="1:6">
      <c r="A24" s="50">
        <v>2</v>
      </c>
      <c r="B24" s="81" t="s">
        <v>67</v>
      </c>
      <c r="C24" s="51">
        <f>D24</f>
        <v>123283400</v>
      </c>
      <c r="D24" s="51">
        <f>D114+D180</f>
        <v>123283400</v>
      </c>
      <c r="E24" s="23">
        <f t="shared" si="0"/>
        <v>0</v>
      </c>
      <c r="F24" s="24"/>
    </row>
    <row r="25" spans="1:6">
      <c r="A25" s="50">
        <v>3</v>
      </c>
      <c r="B25" s="81" t="s">
        <v>51</v>
      </c>
      <c r="C25" s="51">
        <f t="shared" ref="C25:C31" si="3">D25</f>
        <v>177302804</v>
      </c>
      <c r="D25" s="51">
        <f>D115+D181</f>
        <v>177302804</v>
      </c>
      <c r="E25" s="23">
        <f t="shared" si="0"/>
        <v>0</v>
      </c>
      <c r="F25" s="24"/>
    </row>
    <row r="26" spans="1:6">
      <c r="A26" s="50">
        <v>4</v>
      </c>
      <c r="B26" s="82" t="s">
        <v>52</v>
      </c>
      <c r="C26" s="51">
        <f t="shared" si="3"/>
        <v>433219000</v>
      </c>
      <c r="D26" s="51">
        <f>D116+D182</f>
        <v>433219000</v>
      </c>
      <c r="E26" s="23">
        <f t="shared" si="0"/>
        <v>0</v>
      </c>
      <c r="F26" s="24"/>
    </row>
    <row r="27" spans="1:6">
      <c r="A27" s="50">
        <v>5</v>
      </c>
      <c r="B27" s="81" t="s">
        <v>53</v>
      </c>
      <c r="C27" s="51">
        <f t="shared" si="3"/>
        <v>97664000</v>
      </c>
      <c r="D27" s="51">
        <v>97664000</v>
      </c>
      <c r="E27" s="23">
        <f t="shared" si="0"/>
        <v>0</v>
      </c>
      <c r="F27" s="24"/>
    </row>
    <row r="28" spans="1:6">
      <c r="A28" s="50">
        <v>6</v>
      </c>
      <c r="B28" s="81" t="s">
        <v>54</v>
      </c>
      <c r="C28" s="51">
        <f t="shared" si="3"/>
        <v>47166968</v>
      </c>
      <c r="D28" s="51">
        <f>D118+D184</f>
        <v>47166968</v>
      </c>
      <c r="E28" s="23">
        <f t="shared" si="0"/>
        <v>0</v>
      </c>
      <c r="F28" s="24"/>
    </row>
    <row r="29" spans="1:6">
      <c r="A29" s="50">
        <v>7</v>
      </c>
      <c r="B29" s="81" t="s">
        <v>55</v>
      </c>
      <c r="C29" s="51">
        <f t="shared" si="3"/>
        <v>103420000</v>
      </c>
      <c r="D29" s="51">
        <f>D119+D185</f>
        <v>103420000</v>
      </c>
      <c r="E29" s="23">
        <f t="shared" si="0"/>
        <v>0</v>
      </c>
      <c r="F29" s="24"/>
    </row>
    <row r="30" spans="1:6">
      <c r="A30" s="50">
        <v>8</v>
      </c>
      <c r="B30" s="81" t="s">
        <v>56</v>
      </c>
      <c r="C30" s="51">
        <f t="shared" si="3"/>
        <v>75901500</v>
      </c>
      <c r="D30" s="51">
        <f>D120+D186</f>
        <v>75901500</v>
      </c>
      <c r="E30" s="23">
        <f t="shared" si="0"/>
        <v>0</v>
      </c>
      <c r="F30" s="24"/>
    </row>
    <row r="31" spans="1:6">
      <c r="A31" s="50">
        <v>9</v>
      </c>
      <c r="B31" s="81" t="s">
        <v>94</v>
      </c>
      <c r="C31" s="51">
        <f t="shared" si="3"/>
        <v>444811500</v>
      </c>
      <c r="D31" s="51">
        <f>D20</f>
        <v>444811500</v>
      </c>
      <c r="E31" s="23">
        <f t="shared" si="0"/>
        <v>0</v>
      </c>
      <c r="F31" s="24"/>
    </row>
    <row r="32" spans="1:6">
      <c r="A32" s="35" t="s">
        <v>18</v>
      </c>
      <c r="B32" s="36" t="s">
        <v>19</v>
      </c>
      <c r="C32" s="37">
        <f>C33+C56</f>
        <v>7749204656</v>
      </c>
      <c r="D32" s="37">
        <f>D33+D56</f>
        <v>4594220241</v>
      </c>
      <c r="E32" s="38"/>
      <c r="F32" s="39"/>
    </row>
    <row r="33" spans="1:6">
      <c r="A33" s="35"/>
      <c r="B33" s="105" t="s">
        <v>86</v>
      </c>
      <c r="C33" s="37">
        <f>C34+C43+C54</f>
        <v>6302250000</v>
      </c>
      <c r="D33" s="37">
        <f>D34+D43+D54</f>
        <v>4346558585</v>
      </c>
      <c r="E33" s="38"/>
      <c r="F33" s="39"/>
    </row>
    <row r="34" spans="1:6">
      <c r="A34" s="83" t="s">
        <v>68</v>
      </c>
      <c r="B34" s="84" t="s">
        <v>69</v>
      </c>
      <c r="C34" s="85">
        <f>SUM(C35:C41)</f>
        <v>4926250000</v>
      </c>
      <c r="D34" s="86">
        <f>SUM(D35:D42)</f>
        <v>3191002118</v>
      </c>
      <c r="E34" s="42"/>
      <c r="F34" s="43"/>
    </row>
    <row r="35" spans="1:6">
      <c r="A35" s="87"/>
      <c r="B35" s="88" t="s">
        <v>22</v>
      </c>
      <c r="C35" s="65">
        <v>2640250000</v>
      </c>
      <c r="D35" s="65">
        <f>D113+D179</f>
        <v>690375000</v>
      </c>
      <c r="E35" s="42"/>
      <c r="F35" s="43"/>
    </row>
    <row r="36" spans="1:6" ht="31.5">
      <c r="A36" s="87"/>
      <c r="B36" s="89" t="s">
        <v>70</v>
      </c>
      <c r="C36" s="65"/>
      <c r="D36" s="65">
        <v>33538400</v>
      </c>
      <c r="E36" s="42"/>
      <c r="F36" s="44"/>
    </row>
    <row r="37" spans="1:6">
      <c r="A37" s="87"/>
      <c r="B37" s="88" t="s">
        <v>24</v>
      </c>
      <c r="C37" s="65">
        <v>1485500000</v>
      </c>
      <c r="D37" s="65">
        <v>1415474638</v>
      </c>
      <c r="E37" s="42"/>
      <c r="F37" s="44"/>
    </row>
    <row r="38" spans="1:6">
      <c r="A38" s="87"/>
      <c r="B38" s="88" t="s">
        <v>25</v>
      </c>
      <c r="C38" s="65"/>
      <c r="D38" s="65"/>
      <c r="E38" s="42"/>
      <c r="F38" s="44"/>
    </row>
    <row r="39" spans="1:6">
      <c r="A39" s="87"/>
      <c r="B39" s="88" t="s">
        <v>26</v>
      </c>
      <c r="C39" s="65">
        <v>20000000</v>
      </c>
      <c r="D39" s="65">
        <v>20520000</v>
      </c>
      <c r="E39" s="42"/>
      <c r="F39" s="44"/>
    </row>
    <row r="40" spans="1:6">
      <c r="A40" s="87"/>
      <c r="B40" s="88" t="s">
        <v>27</v>
      </c>
      <c r="C40" s="65">
        <v>20000000</v>
      </c>
      <c r="D40" s="65">
        <v>11996000</v>
      </c>
      <c r="E40" s="42"/>
      <c r="F40" s="44"/>
    </row>
    <row r="41" spans="1:6">
      <c r="A41" s="87"/>
      <c r="B41" s="88" t="s">
        <v>28</v>
      </c>
      <c r="C41" s="65">
        <v>760500000</v>
      </c>
      <c r="D41" s="65">
        <f>'[1] QT -2023'!$C$26</f>
        <v>738261980</v>
      </c>
      <c r="E41" s="42"/>
      <c r="F41" s="44"/>
    </row>
    <row r="42" spans="1:6">
      <c r="A42" s="87"/>
      <c r="B42" s="88"/>
      <c r="C42" s="65"/>
      <c r="D42" s="65">
        <v>280836100</v>
      </c>
      <c r="E42" s="42"/>
      <c r="F42" s="44"/>
    </row>
    <row r="43" spans="1:6" ht="17.25">
      <c r="A43" s="87"/>
      <c r="B43" s="84" t="s">
        <v>29</v>
      </c>
      <c r="C43" s="101">
        <f>SUM(C44:C53)</f>
        <v>1256000000</v>
      </c>
      <c r="D43" s="101">
        <f>SUM(D44:D53)</f>
        <v>1054485467</v>
      </c>
      <c r="E43" s="42"/>
      <c r="F43" s="44"/>
    </row>
    <row r="44" spans="1:6">
      <c r="A44" s="83" t="s">
        <v>71</v>
      </c>
      <c r="B44" s="77" t="s">
        <v>72</v>
      </c>
      <c r="C44" s="92">
        <v>50000000</v>
      </c>
      <c r="D44" s="65">
        <v>60164112</v>
      </c>
      <c r="E44" s="42"/>
      <c r="F44" s="43"/>
    </row>
    <row r="45" spans="1:6">
      <c r="A45" s="87"/>
      <c r="B45" s="77" t="s">
        <v>73</v>
      </c>
      <c r="C45" s="93">
        <v>80000000</v>
      </c>
      <c r="D45" s="65">
        <v>79833655</v>
      </c>
      <c r="E45" s="42"/>
      <c r="F45" s="46"/>
    </row>
    <row r="46" spans="1:6">
      <c r="A46" s="87"/>
      <c r="B46" s="77" t="s">
        <v>74</v>
      </c>
      <c r="C46" s="93">
        <v>30000000</v>
      </c>
      <c r="D46" s="65">
        <v>24573000</v>
      </c>
      <c r="E46" s="42"/>
      <c r="F46" s="46"/>
    </row>
    <row r="47" spans="1:6">
      <c r="A47" s="87"/>
      <c r="B47" s="77" t="s">
        <v>75</v>
      </c>
      <c r="C47" s="93">
        <v>20000000</v>
      </c>
      <c r="D47" s="65">
        <v>5180000</v>
      </c>
      <c r="E47" s="42"/>
      <c r="F47" s="46"/>
    </row>
    <row r="48" spans="1:6">
      <c r="A48" s="87"/>
      <c r="B48" s="77" t="s">
        <v>76</v>
      </c>
      <c r="C48" s="93">
        <v>30000000</v>
      </c>
      <c r="D48" s="65">
        <f>'[1] QT -2023'!$D$32</f>
        <v>20340000</v>
      </c>
      <c r="E48" s="42"/>
      <c r="F48" s="46"/>
    </row>
    <row r="49" spans="1:6">
      <c r="A49" s="114"/>
      <c r="B49" s="115" t="s">
        <v>77</v>
      </c>
      <c r="C49" s="94">
        <v>100000000</v>
      </c>
      <c r="D49" s="95">
        <v>49612200</v>
      </c>
      <c r="E49" s="118"/>
      <c r="F49" s="119"/>
    </row>
    <row r="50" spans="1:6" ht="47.25">
      <c r="A50" s="87"/>
      <c r="B50" s="89" t="s">
        <v>78</v>
      </c>
      <c r="C50" s="65">
        <v>370000000</v>
      </c>
      <c r="D50" s="65">
        <v>314490000</v>
      </c>
      <c r="E50" s="42"/>
      <c r="F50" s="46"/>
    </row>
    <row r="51" spans="1:6" ht="31.5">
      <c r="A51" s="87"/>
      <c r="B51" s="89" t="s">
        <v>37</v>
      </c>
      <c r="C51" s="65">
        <v>60000000</v>
      </c>
      <c r="D51" s="65">
        <v>43000000</v>
      </c>
      <c r="E51" s="42"/>
      <c r="F51" s="46"/>
    </row>
    <row r="52" spans="1:6" ht="31.5">
      <c r="A52" s="87"/>
      <c r="B52" s="96" t="s">
        <v>79</v>
      </c>
      <c r="C52" s="65">
        <v>496000000</v>
      </c>
      <c r="D52" s="65">
        <v>457292500</v>
      </c>
      <c r="E52" s="42"/>
      <c r="F52" s="46"/>
    </row>
    <row r="53" spans="1:6">
      <c r="A53" s="87"/>
      <c r="B53" s="88" t="s">
        <v>40</v>
      </c>
      <c r="C53" s="97">
        <v>20000000</v>
      </c>
      <c r="D53" s="71"/>
      <c r="E53" s="42"/>
      <c r="F53" s="46"/>
    </row>
    <row r="54" spans="1:6" ht="20.25">
      <c r="A54" s="83" t="s">
        <v>80</v>
      </c>
      <c r="B54" s="84" t="s">
        <v>42</v>
      </c>
      <c r="C54" s="109">
        <f>C55</f>
        <v>120000000</v>
      </c>
      <c r="D54" s="110">
        <f>D55</f>
        <v>101071000</v>
      </c>
      <c r="E54" s="42"/>
      <c r="F54" s="46"/>
    </row>
    <row r="55" spans="1:6">
      <c r="A55" s="98"/>
      <c r="B55" s="88" t="s">
        <v>43</v>
      </c>
      <c r="C55" s="65">
        <v>120000000</v>
      </c>
      <c r="D55" s="71">
        <v>101071000</v>
      </c>
      <c r="E55" s="42"/>
      <c r="F55" s="46"/>
    </row>
    <row r="56" spans="1:6" ht="31.5">
      <c r="A56" s="99">
        <v>2</v>
      </c>
      <c r="B56" s="100" t="s">
        <v>81</v>
      </c>
      <c r="C56" s="91">
        <f>SUM(C57:C63)</f>
        <v>1446954656</v>
      </c>
      <c r="D56" s="127">
        <f>SUM(D57:D63)</f>
        <v>247661656</v>
      </c>
      <c r="E56" s="42"/>
      <c r="F56" s="46"/>
    </row>
    <row r="57" spans="1:6">
      <c r="A57" s="98"/>
      <c r="B57" s="102" t="s">
        <v>82</v>
      </c>
      <c r="C57" s="103">
        <v>45230900</v>
      </c>
      <c r="D57" s="90">
        <f>C57</f>
        <v>45230900</v>
      </c>
      <c r="E57" s="42"/>
      <c r="F57" s="46"/>
    </row>
    <row r="58" spans="1:6" ht="31.5">
      <c r="A58" s="98"/>
      <c r="B58" s="104" t="s">
        <v>64</v>
      </c>
      <c r="C58" s="103">
        <v>10800000</v>
      </c>
      <c r="D58" s="90">
        <f>C58</f>
        <v>10800000</v>
      </c>
      <c r="E58" s="42"/>
      <c r="F58" s="46"/>
    </row>
    <row r="59" spans="1:6" ht="31.5">
      <c r="A59" s="98"/>
      <c r="B59" s="104" t="s">
        <v>83</v>
      </c>
      <c r="C59" s="103">
        <v>63225000</v>
      </c>
      <c r="D59" s="90">
        <f>C59</f>
        <v>63225000</v>
      </c>
      <c r="E59" s="42"/>
      <c r="F59" s="46"/>
    </row>
    <row r="60" spans="1:6" ht="31.5">
      <c r="A60" s="98"/>
      <c r="B60" s="104" t="s">
        <v>84</v>
      </c>
      <c r="C60" s="103">
        <v>58569000</v>
      </c>
      <c r="D60" s="90">
        <f>C60</f>
        <v>58569000</v>
      </c>
      <c r="E60" s="42"/>
      <c r="F60" s="46"/>
    </row>
    <row r="61" spans="1:6" ht="47.25">
      <c r="A61" s="98"/>
      <c r="B61" s="105" t="s">
        <v>78</v>
      </c>
      <c r="C61" s="103"/>
      <c r="D61" s="90"/>
      <c r="E61" s="42"/>
      <c r="F61" s="46"/>
    </row>
    <row r="62" spans="1:6" ht="25.15" customHeight="1">
      <c r="A62" s="98"/>
      <c r="B62" s="105" t="s">
        <v>85</v>
      </c>
      <c r="C62" s="103">
        <v>1193093000</v>
      </c>
      <c r="D62" s="90">
        <v>0</v>
      </c>
      <c r="E62" s="42"/>
      <c r="F62" s="46"/>
    </row>
    <row r="63" spans="1:6" ht="25.15" customHeight="1">
      <c r="A63" s="98"/>
      <c r="B63" s="88" t="s">
        <v>43</v>
      </c>
      <c r="C63" s="103">
        <v>76036756</v>
      </c>
      <c r="D63" s="90">
        <v>69836756</v>
      </c>
      <c r="E63" s="42"/>
      <c r="F63" s="46"/>
    </row>
    <row r="64" spans="1:6" ht="27" customHeight="1">
      <c r="C64" s="135" t="s">
        <v>87</v>
      </c>
      <c r="D64" s="135"/>
      <c r="E64" s="135"/>
      <c r="F64" s="135"/>
    </row>
    <row r="65" spans="3:6" ht="16.5">
      <c r="C65" s="136" t="s">
        <v>46</v>
      </c>
      <c r="D65" s="136"/>
      <c r="E65" s="136"/>
      <c r="F65" s="136"/>
    </row>
    <row r="66" spans="3:6" ht="16.5">
      <c r="C66" s="80"/>
      <c r="D66" s="80"/>
      <c r="E66" s="80"/>
      <c r="F66" s="80"/>
    </row>
    <row r="67" spans="3:6" ht="16.5">
      <c r="C67" s="80"/>
      <c r="D67" s="80"/>
      <c r="E67" s="80"/>
      <c r="F67" s="80"/>
    </row>
    <row r="71" spans="3:6" ht="18.75">
      <c r="C71" s="137" t="s">
        <v>88</v>
      </c>
      <c r="D71" s="138"/>
      <c r="E71" s="138"/>
      <c r="F71" s="138"/>
    </row>
    <row r="93" spans="1:6">
      <c r="A93" s="131" t="s">
        <v>0</v>
      </c>
      <c r="B93" s="131"/>
      <c r="C93" s="131"/>
      <c r="D93" s="131"/>
      <c r="E93" s="131"/>
      <c r="F93" s="131"/>
    </row>
    <row r="94" spans="1:6">
      <c r="A94" s="132" t="s">
        <v>47</v>
      </c>
      <c r="B94" s="132"/>
      <c r="C94" s="79"/>
      <c r="D94" s="3"/>
      <c r="E94" s="3"/>
    </row>
    <row r="95" spans="1:6">
      <c r="A95" s="132" t="s">
        <v>1</v>
      </c>
      <c r="B95" s="132"/>
      <c r="C95" s="79"/>
      <c r="D95" s="3"/>
      <c r="E95" s="3"/>
    </row>
    <row r="96" spans="1:6">
      <c r="A96" s="133" t="s">
        <v>65</v>
      </c>
      <c r="B96" s="133"/>
      <c r="C96" s="133"/>
      <c r="D96" s="133"/>
      <c r="E96" s="133"/>
      <c r="F96" s="133"/>
    </row>
    <row r="97" spans="1:6">
      <c r="A97" s="131" t="s">
        <v>90</v>
      </c>
      <c r="B97" s="131"/>
      <c r="C97" s="131"/>
      <c r="D97" s="131"/>
      <c r="E97" s="131"/>
      <c r="F97" s="131"/>
    </row>
    <row r="98" spans="1:6">
      <c r="A98" s="139" t="s">
        <v>91</v>
      </c>
      <c r="B98" s="139"/>
      <c r="C98" s="139"/>
      <c r="D98" s="139"/>
      <c r="E98" s="139"/>
      <c r="F98" s="139"/>
    </row>
    <row r="99" spans="1:6">
      <c r="A99" s="78"/>
      <c r="B99" s="6"/>
      <c r="C99" s="134"/>
      <c r="D99" s="134"/>
      <c r="E99" s="134" t="s">
        <v>3</v>
      </c>
      <c r="F99" s="134"/>
    </row>
    <row r="100" spans="1:6" ht="90.75">
      <c r="A100" s="7" t="s">
        <v>4</v>
      </c>
      <c r="B100" s="8" t="s">
        <v>5</v>
      </c>
      <c r="C100" s="7" t="s">
        <v>6</v>
      </c>
      <c r="D100" s="7" t="s">
        <v>7</v>
      </c>
      <c r="E100" s="7" t="s">
        <v>8</v>
      </c>
      <c r="F100" s="7" t="s">
        <v>9</v>
      </c>
    </row>
    <row r="101" spans="1:6" ht="24.6" customHeight="1">
      <c r="A101" s="9">
        <v>1</v>
      </c>
      <c r="B101" s="9">
        <v>2</v>
      </c>
      <c r="C101" s="9">
        <v>3</v>
      </c>
      <c r="D101" s="9">
        <v>4</v>
      </c>
      <c r="E101" s="9" t="s">
        <v>10</v>
      </c>
      <c r="F101" s="9">
        <v>6</v>
      </c>
    </row>
    <row r="102" spans="1:6" ht="26.45" customHeight="1">
      <c r="A102" s="10" t="s">
        <v>11</v>
      </c>
      <c r="B102" s="11" t="s">
        <v>12</v>
      </c>
      <c r="C102" s="12">
        <f>C103</f>
        <v>483087000</v>
      </c>
      <c r="D102" s="128">
        <f>D103</f>
        <v>483087000</v>
      </c>
      <c r="E102" s="13">
        <f>D102-C102</f>
        <v>0</v>
      </c>
      <c r="F102" s="14"/>
    </row>
    <row r="103" spans="1:6" ht="22.9" customHeight="1">
      <c r="A103" s="16" t="s">
        <v>13</v>
      </c>
      <c r="B103" s="17" t="s">
        <v>14</v>
      </c>
      <c r="C103" s="18">
        <f>SUM(C104:C111)</f>
        <v>483087000</v>
      </c>
      <c r="D103" s="129">
        <f>SUM(D104:D111)</f>
        <v>483087000</v>
      </c>
      <c r="E103" s="19">
        <f t="shared" ref="E103:E120" si="4">D103-C103</f>
        <v>0</v>
      </c>
      <c r="F103" s="20"/>
    </row>
    <row r="104" spans="1:6" ht="21.6" customHeight="1">
      <c r="A104" s="50">
        <v>1</v>
      </c>
      <c r="B104" s="81" t="s">
        <v>48</v>
      </c>
      <c r="C104" s="51">
        <f>D104</f>
        <v>411825000</v>
      </c>
      <c r="D104" s="51">
        <v>411825000</v>
      </c>
      <c r="E104" s="19">
        <f t="shared" si="4"/>
        <v>0</v>
      </c>
      <c r="F104" s="24"/>
    </row>
    <row r="105" spans="1:6" ht="21.6" customHeight="1">
      <c r="A105" s="50">
        <v>2</v>
      </c>
      <c r="B105" s="81" t="s">
        <v>67</v>
      </c>
      <c r="C105" s="51">
        <f t="shared" ref="C105:C111" si="5">D105</f>
        <v>0</v>
      </c>
      <c r="D105" s="51"/>
      <c r="E105" s="19">
        <f t="shared" si="4"/>
        <v>0</v>
      </c>
      <c r="F105" s="24"/>
    </row>
    <row r="106" spans="1:6" ht="21.6" customHeight="1">
      <c r="A106" s="50">
        <v>5</v>
      </c>
      <c r="B106" s="81" t="s">
        <v>51</v>
      </c>
      <c r="C106" s="51">
        <f t="shared" si="5"/>
        <v>24145000</v>
      </c>
      <c r="D106" s="51">
        <v>24145000</v>
      </c>
      <c r="E106" s="19">
        <f t="shared" si="4"/>
        <v>0</v>
      </c>
      <c r="F106" s="24"/>
    </row>
    <row r="107" spans="1:6" ht="21.6" customHeight="1">
      <c r="A107" s="50">
        <v>6</v>
      </c>
      <c r="B107" s="82" t="s">
        <v>52</v>
      </c>
      <c r="C107" s="51"/>
      <c r="D107" s="51"/>
      <c r="E107" s="19">
        <f t="shared" si="4"/>
        <v>0</v>
      </c>
      <c r="F107" s="24"/>
    </row>
    <row r="108" spans="1:6" ht="21.6" customHeight="1">
      <c r="A108" s="50">
        <v>8</v>
      </c>
      <c r="B108" s="81" t="s">
        <v>53</v>
      </c>
      <c r="C108" s="51">
        <f t="shared" si="5"/>
        <v>0</v>
      </c>
      <c r="D108" s="51"/>
      <c r="E108" s="19">
        <f t="shared" si="4"/>
        <v>0</v>
      </c>
      <c r="F108" s="24"/>
    </row>
    <row r="109" spans="1:6" ht="21.6" customHeight="1">
      <c r="A109" s="50">
        <v>9</v>
      </c>
      <c r="B109" s="81" t="s">
        <v>54</v>
      </c>
      <c r="C109" s="51">
        <f t="shared" si="5"/>
        <v>16020000</v>
      </c>
      <c r="D109" s="51">
        <v>16020000</v>
      </c>
      <c r="E109" s="19">
        <f t="shared" si="4"/>
        <v>0</v>
      </c>
      <c r="F109" s="24"/>
    </row>
    <row r="110" spans="1:6" ht="21.6" customHeight="1">
      <c r="A110" s="50">
        <v>10</v>
      </c>
      <c r="B110" s="81" t="s">
        <v>55</v>
      </c>
      <c r="C110" s="51">
        <f t="shared" si="5"/>
        <v>31097000</v>
      </c>
      <c r="D110" s="51">
        <v>31097000</v>
      </c>
      <c r="E110" s="19">
        <f t="shared" si="4"/>
        <v>0</v>
      </c>
      <c r="F110" s="24"/>
    </row>
    <row r="111" spans="1:6" ht="21.6" customHeight="1">
      <c r="A111" s="50">
        <v>11</v>
      </c>
      <c r="B111" s="81" t="s">
        <v>56</v>
      </c>
      <c r="C111" s="51">
        <f t="shared" si="5"/>
        <v>0</v>
      </c>
      <c r="D111" s="51"/>
      <c r="E111" s="19">
        <f t="shared" si="4"/>
        <v>0</v>
      </c>
      <c r="F111" s="24"/>
    </row>
    <row r="112" spans="1:6" ht="21.6" customHeight="1">
      <c r="A112" s="16" t="s">
        <v>16</v>
      </c>
      <c r="B112" s="31" t="s">
        <v>17</v>
      </c>
      <c r="C112" s="32">
        <f>SUM(C113:C120)</f>
        <v>478345272</v>
      </c>
      <c r="D112" s="32">
        <f>SUM(D113:D120)</f>
        <v>478345272</v>
      </c>
      <c r="E112" s="23">
        <f t="shared" si="4"/>
        <v>0</v>
      </c>
      <c r="F112" s="26"/>
    </row>
    <row r="113" spans="1:6" ht="21.6" customHeight="1">
      <c r="A113" s="50">
        <v>1</v>
      </c>
      <c r="B113" s="81" t="s">
        <v>48</v>
      </c>
      <c r="C113" s="51">
        <f>D113</f>
        <v>411825000</v>
      </c>
      <c r="D113" s="51">
        <f>D104</f>
        <v>411825000</v>
      </c>
      <c r="E113" s="23">
        <f t="shared" si="4"/>
        <v>0</v>
      </c>
      <c r="F113" s="24"/>
    </row>
    <row r="114" spans="1:6" ht="21.6" customHeight="1">
      <c r="A114" s="50">
        <v>2</v>
      </c>
      <c r="B114" s="81" t="s">
        <v>67</v>
      </c>
      <c r="C114" s="51"/>
      <c r="D114" s="51"/>
      <c r="E114" s="23">
        <f t="shared" si="4"/>
        <v>0</v>
      </c>
      <c r="F114" s="24"/>
    </row>
    <row r="115" spans="1:6" ht="21.6" customHeight="1">
      <c r="A115" s="50">
        <v>3</v>
      </c>
      <c r="B115" s="81" t="s">
        <v>51</v>
      </c>
      <c r="C115" s="51">
        <f t="shared" ref="C115:C119" si="6">D115</f>
        <v>21373304</v>
      </c>
      <c r="D115" s="51">
        <v>21373304</v>
      </c>
      <c r="E115" s="23">
        <f t="shared" si="4"/>
        <v>0</v>
      </c>
      <c r="F115" s="24"/>
    </row>
    <row r="116" spans="1:6" ht="21.6" customHeight="1">
      <c r="A116" s="50">
        <v>5</v>
      </c>
      <c r="B116" s="82" t="s">
        <v>52</v>
      </c>
      <c r="C116" s="51"/>
      <c r="D116" s="51"/>
      <c r="E116" s="23">
        <f t="shared" si="4"/>
        <v>0</v>
      </c>
      <c r="F116" s="24"/>
    </row>
    <row r="117" spans="1:6" ht="21.6" customHeight="1">
      <c r="A117" s="50">
        <v>6</v>
      </c>
      <c r="B117" s="81" t="s">
        <v>53</v>
      </c>
      <c r="C117" s="51"/>
      <c r="D117" s="51"/>
      <c r="E117" s="23">
        <f t="shared" si="4"/>
        <v>0</v>
      </c>
      <c r="F117" s="24"/>
    </row>
    <row r="118" spans="1:6" ht="21.6" customHeight="1">
      <c r="A118" s="50">
        <v>7</v>
      </c>
      <c r="B118" s="81" t="s">
        <v>54</v>
      </c>
      <c r="C118" s="51">
        <f t="shared" si="6"/>
        <v>14766968</v>
      </c>
      <c r="D118" s="51">
        <v>14766968</v>
      </c>
      <c r="E118" s="23">
        <f t="shared" si="4"/>
        <v>0</v>
      </c>
      <c r="F118" s="24"/>
    </row>
    <row r="119" spans="1:6" ht="21.6" customHeight="1">
      <c r="A119" s="50">
        <v>8</v>
      </c>
      <c r="B119" s="81" t="s">
        <v>55</v>
      </c>
      <c r="C119" s="51">
        <f t="shared" si="6"/>
        <v>30380000</v>
      </c>
      <c r="D119" s="51">
        <v>30380000</v>
      </c>
      <c r="E119" s="23">
        <f t="shared" si="4"/>
        <v>0</v>
      </c>
      <c r="F119" s="24"/>
    </row>
    <row r="120" spans="1:6" ht="21.6" customHeight="1">
      <c r="A120" s="50">
        <v>9</v>
      </c>
      <c r="B120" s="81" t="s">
        <v>56</v>
      </c>
      <c r="C120" s="51"/>
      <c r="D120" s="51"/>
      <c r="E120" s="23">
        <f t="shared" si="4"/>
        <v>0</v>
      </c>
      <c r="F120" s="24"/>
    </row>
    <row r="121" spans="1:6" ht="21.6" customHeight="1">
      <c r="A121" s="35" t="s">
        <v>18</v>
      </c>
      <c r="B121" s="36" t="s">
        <v>19</v>
      </c>
      <c r="C121" s="37">
        <f>C122+C145</f>
        <v>7749204656</v>
      </c>
      <c r="D121" s="37">
        <f>D122+D145</f>
        <v>6549911656</v>
      </c>
      <c r="E121" s="38"/>
      <c r="F121" s="39"/>
    </row>
    <row r="122" spans="1:6" ht="21.6" customHeight="1">
      <c r="A122" s="35"/>
      <c r="B122" s="105" t="s">
        <v>86</v>
      </c>
      <c r="C122" s="37">
        <f>C123+C132+C143</f>
        <v>6302250000</v>
      </c>
      <c r="D122" s="37">
        <f>D123+D132+D143</f>
        <v>6302250000</v>
      </c>
      <c r="E122" s="38"/>
      <c r="F122" s="39"/>
    </row>
    <row r="123" spans="1:6" ht="21.6" customHeight="1">
      <c r="A123" s="83" t="s">
        <v>68</v>
      </c>
      <c r="B123" s="84" t="s">
        <v>69</v>
      </c>
      <c r="C123" s="85">
        <f>SUM(C124:C130)</f>
        <v>4926250000</v>
      </c>
      <c r="D123" s="86">
        <f>SUM(D124:D131)</f>
        <v>5146693533</v>
      </c>
      <c r="E123" s="42"/>
      <c r="F123" s="43"/>
    </row>
    <row r="124" spans="1:6" ht="26.45" customHeight="1">
      <c r="A124" s="87"/>
      <c r="B124" s="88" t="s">
        <v>22</v>
      </c>
      <c r="C124" s="65">
        <v>2640250000</v>
      </c>
      <c r="D124" s="65">
        <v>2646066415</v>
      </c>
      <c r="E124" s="42"/>
      <c r="F124" s="43"/>
    </row>
    <row r="125" spans="1:6" ht="26.45" customHeight="1">
      <c r="A125" s="87"/>
      <c r="B125" s="89" t="s">
        <v>70</v>
      </c>
      <c r="C125" s="65"/>
      <c r="D125" s="65">
        <v>33538400</v>
      </c>
      <c r="E125" s="42"/>
      <c r="F125" s="44"/>
    </row>
    <row r="126" spans="1:6" ht="26.45" customHeight="1">
      <c r="A126" s="87"/>
      <c r="B126" s="88" t="s">
        <v>24</v>
      </c>
      <c r="C126" s="65">
        <v>1485500000</v>
      </c>
      <c r="D126" s="65">
        <v>1415474638</v>
      </c>
      <c r="E126" s="42"/>
      <c r="F126" s="44"/>
    </row>
    <row r="127" spans="1:6" ht="26.45" customHeight="1">
      <c r="A127" s="87"/>
      <c r="B127" s="88" t="s">
        <v>25</v>
      </c>
      <c r="C127" s="65"/>
      <c r="D127" s="65"/>
      <c r="E127" s="42"/>
      <c r="F127" s="44"/>
    </row>
    <row r="128" spans="1:6" ht="26.45" customHeight="1">
      <c r="A128" s="87"/>
      <c r="B128" s="88" t="s">
        <v>26</v>
      </c>
      <c r="C128" s="65">
        <v>20000000</v>
      </c>
      <c r="D128" s="65">
        <v>20520000</v>
      </c>
      <c r="E128" s="42"/>
      <c r="F128" s="44"/>
    </row>
    <row r="129" spans="1:6" ht="26.45" customHeight="1">
      <c r="A129" s="87"/>
      <c r="B129" s="88" t="s">
        <v>27</v>
      </c>
      <c r="C129" s="65">
        <v>20000000</v>
      </c>
      <c r="D129" s="65">
        <v>11996000</v>
      </c>
      <c r="E129" s="42"/>
      <c r="F129" s="44"/>
    </row>
    <row r="130" spans="1:6" ht="26.45" customHeight="1">
      <c r="A130" s="87"/>
      <c r="B130" s="88" t="s">
        <v>28</v>
      </c>
      <c r="C130" s="65">
        <v>760500000</v>
      </c>
      <c r="D130" s="65">
        <f>'[1] QT -2023'!$C$26</f>
        <v>738261980</v>
      </c>
      <c r="E130" s="42"/>
      <c r="F130" s="44"/>
    </row>
    <row r="131" spans="1:6" ht="26.45" customHeight="1">
      <c r="A131" s="87"/>
      <c r="B131" s="88"/>
      <c r="C131" s="65"/>
      <c r="D131" s="65">
        <v>280836100</v>
      </c>
      <c r="E131" s="42"/>
      <c r="F131" s="44"/>
    </row>
    <row r="132" spans="1:6" ht="26.45" customHeight="1">
      <c r="A132" s="87"/>
      <c r="B132" s="84" t="s">
        <v>29</v>
      </c>
      <c r="C132" s="101">
        <f>SUM(C133:C142)</f>
        <v>1256000000</v>
      </c>
      <c r="D132" s="101">
        <f>SUM(D133:D142)</f>
        <v>1054485467</v>
      </c>
      <c r="E132" s="42"/>
      <c r="F132" s="44"/>
    </row>
    <row r="133" spans="1:6" ht="27.6" customHeight="1">
      <c r="A133" s="83" t="s">
        <v>71</v>
      </c>
      <c r="B133" s="77" t="s">
        <v>72</v>
      </c>
      <c r="C133" s="92">
        <v>50000000</v>
      </c>
      <c r="D133" s="65">
        <v>60164112</v>
      </c>
      <c r="E133" s="42"/>
      <c r="F133" s="43"/>
    </row>
    <row r="134" spans="1:6" ht="27.6" customHeight="1">
      <c r="A134" s="87"/>
      <c r="B134" s="77" t="s">
        <v>73</v>
      </c>
      <c r="C134" s="93">
        <v>80000000</v>
      </c>
      <c r="D134" s="65">
        <v>79833655</v>
      </c>
      <c r="E134" s="42"/>
      <c r="F134" s="46"/>
    </row>
    <row r="135" spans="1:6" ht="27.6" customHeight="1">
      <c r="A135" s="87"/>
      <c r="B135" s="77" t="s">
        <v>74</v>
      </c>
      <c r="C135" s="93">
        <v>30000000</v>
      </c>
      <c r="D135" s="65">
        <v>24573000</v>
      </c>
      <c r="E135" s="42"/>
      <c r="F135" s="46"/>
    </row>
    <row r="136" spans="1:6" ht="27.6" customHeight="1">
      <c r="A136" s="87"/>
      <c r="B136" s="77" t="s">
        <v>75</v>
      </c>
      <c r="C136" s="93">
        <v>20000000</v>
      </c>
      <c r="D136" s="65">
        <v>5180000</v>
      </c>
      <c r="E136" s="42"/>
      <c r="F136" s="46"/>
    </row>
    <row r="137" spans="1:6" ht="27.6" customHeight="1">
      <c r="A137" s="87"/>
      <c r="B137" s="77" t="s">
        <v>76</v>
      </c>
      <c r="C137" s="93">
        <v>30000000</v>
      </c>
      <c r="D137" s="65">
        <f>'[1] QT -2023'!$D$32</f>
        <v>20340000</v>
      </c>
      <c r="E137" s="42"/>
      <c r="F137" s="46"/>
    </row>
    <row r="138" spans="1:6" ht="21.6" customHeight="1">
      <c r="A138" s="114"/>
      <c r="B138" s="115" t="s">
        <v>77</v>
      </c>
      <c r="C138" s="94">
        <v>100000000</v>
      </c>
      <c r="D138" s="95">
        <v>49612200</v>
      </c>
      <c r="E138" s="118"/>
      <c r="F138" s="119"/>
    </row>
    <row r="139" spans="1:6" ht="47.25">
      <c r="A139" s="87"/>
      <c r="B139" s="89" t="s">
        <v>78</v>
      </c>
      <c r="C139" s="65">
        <v>370000000</v>
      </c>
      <c r="D139" s="65">
        <v>314490000</v>
      </c>
      <c r="E139" s="42"/>
      <c r="F139" s="46"/>
    </row>
    <row r="140" spans="1:6" ht="31.5">
      <c r="A140" s="87"/>
      <c r="B140" s="89" t="s">
        <v>37</v>
      </c>
      <c r="C140" s="65">
        <v>60000000</v>
      </c>
      <c r="D140" s="65">
        <v>43000000</v>
      </c>
      <c r="E140" s="42"/>
      <c r="F140" s="46"/>
    </row>
    <row r="141" spans="1:6" ht="31.5">
      <c r="A141" s="87"/>
      <c r="B141" s="96" t="s">
        <v>79</v>
      </c>
      <c r="C141" s="65">
        <v>496000000</v>
      </c>
      <c r="D141" s="65">
        <v>457292500</v>
      </c>
      <c r="E141" s="42"/>
      <c r="F141" s="46"/>
    </row>
    <row r="142" spans="1:6" ht="27.6" customHeight="1">
      <c r="A142" s="87"/>
      <c r="B142" s="88" t="s">
        <v>40</v>
      </c>
      <c r="C142" s="97">
        <v>20000000</v>
      </c>
      <c r="D142" s="71"/>
      <c r="E142" s="42"/>
      <c r="F142" s="46"/>
    </row>
    <row r="143" spans="1:6" ht="27.6" customHeight="1">
      <c r="A143" s="83" t="s">
        <v>80</v>
      </c>
      <c r="B143" s="84" t="s">
        <v>42</v>
      </c>
      <c r="C143" s="109">
        <f>C144</f>
        <v>120000000</v>
      </c>
      <c r="D143" s="110">
        <f>D144</f>
        <v>101071000</v>
      </c>
      <c r="E143" s="42"/>
      <c r="F143" s="46"/>
    </row>
    <row r="144" spans="1:6" ht="27.6" customHeight="1">
      <c r="A144" s="98"/>
      <c r="B144" s="88" t="s">
        <v>43</v>
      </c>
      <c r="C144" s="65">
        <v>120000000</v>
      </c>
      <c r="D144" s="71">
        <v>101071000</v>
      </c>
      <c r="E144" s="42"/>
      <c r="F144" s="46"/>
    </row>
    <row r="145" spans="1:6" ht="27.6" customHeight="1">
      <c r="A145" s="99">
        <v>2</v>
      </c>
      <c r="B145" s="100" t="s">
        <v>81</v>
      </c>
      <c r="C145" s="91">
        <f>SUM(C146:C152)</f>
        <v>1446954656</v>
      </c>
      <c r="D145" s="127">
        <f>SUM(D146:D152)</f>
        <v>247661656</v>
      </c>
      <c r="E145" s="42"/>
      <c r="F145" s="46"/>
    </row>
    <row r="146" spans="1:6" ht="27.6" customHeight="1">
      <c r="A146" s="98"/>
      <c r="B146" s="102" t="s">
        <v>82</v>
      </c>
      <c r="C146" s="103">
        <v>45230900</v>
      </c>
      <c r="D146" s="90">
        <f>C146</f>
        <v>45230900</v>
      </c>
      <c r="E146" s="42"/>
      <c r="F146" s="46"/>
    </row>
    <row r="147" spans="1:6" ht="27.6" customHeight="1">
      <c r="A147" s="98"/>
      <c r="B147" s="104" t="s">
        <v>64</v>
      </c>
      <c r="C147" s="103">
        <v>10800000</v>
      </c>
      <c r="D147" s="90">
        <f>C147</f>
        <v>10800000</v>
      </c>
      <c r="E147" s="42"/>
      <c r="F147" s="46"/>
    </row>
    <row r="148" spans="1:6" ht="27.6" customHeight="1">
      <c r="A148" s="98"/>
      <c r="B148" s="104" t="s">
        <v>83</v>
      </c>
      <c r="C148" s="103">
        <v>63225000</v>
      </c>
      <c r="D148" s="90">
        <f>C148</f>
        <v>63225000</v>
      </c>
      <c r="E148" s="42"/>
      <c r="F148" s="46"/>
    </row>
    <row r="149" spans="1:6" ht="27.6" customHeight="1">
      <c r="A149" s="98"/>
      <c r="B149" s="104" t="s">
        <v>84</v>
      </c>
      <c r="C149" s="103">
        <v>58569000</v>
      </c>
      <c r="D149" s="90">
        <f>C149</f>
        <v>58569000</v>
      </c>
      <c r="E149" s="42"/>
      <c r="F149" s="46"/>
    </row>
    <row r="150" spans="1:6" ht="27.6" customHeight="1">
      <c r="A150" s="98"/>
      <c r="B150" s="105" t="s">
        <v>78</v>
      </c>
      <c r="C150" s="103"/>
      <c r="D150" s="90"/>
      <c r="E150" s="42"/>
      <c r="F150" s="46"/>
    </row>
    <row r="151" spans="1:6" ht="27.6" customHeight="1">
      <c r="A151" s="98"/>
      <c r="B151" s="105" t="s">
        <v>85</v>
      </c>
      <c r="C151" s="103">
        <v>1193093000</v>
      </c>
      <c r="D151" s="90">
        <v>0</v>
      </c>
      <c r="E151" s="42"/>
      <c r="F151" s="46"/>
    </row>
    <row r="152" spans="1:6" ht="27.6" customHeight="1">
      <c r="A152" s="98"/>
      <c r="B152" s="88" t="s">
        <v>43</v>
      </c>
      <c r="C152" s="103">
        <v>76036756</v>
      </c>
      <c r="D152" s="90">
        <v>69836756</v>
      </c>
      <c r="E152" s="42"/>
      <c r="F152" s="46"/>
    </row>
    <row r="153" spans="1:6" ht="30" customHeight="1">
      <c r="C153" s="135" t="s">
        <v>87</v>
      </c>
      <c r="D153" s="135"/>
      <c r="E153" s="135"/>
      <c r="F153" s="135"/>
    </row>
    <row r="154" spans="1:6" ht="30" customHeight="1">
      <c r="C154" s="136" t="s">
        <v>46</v>
      </c>
      <c r="D154" s="136"/>
      <c r="E154" s="136"/>
      <c r="F154" s="136"/>
    </row>
    <row r="155" spans="1:6" ht="30" customHeight="1"/>
    <row r="156" spans="1:6" ht="30" customHeight="1"/>
    <row r="157" spans="1:6" ht="31.9" customHeight="1">
      <c r="C157" s="137" t="s">
        <v>88</v>
      </c>
      <c r="D157" s="138"/>
      <c r="E157" s="138"/>
      <c r="F157" s="138"/>
    </row>
    <row r="158" spans="1:6" ht="31.9" customHeight="1">
      <c r="C158" s="125"/>
      <c r="D158" s="126"/>
      <c r="E158" s="126"/>
      <c r="F158" s="126"/>
    </row>
    <row r="159" spans="1:6" ht="12" customHeight="1">
      <c r="A159" s="131" t="s">
        <v>0</v>
      </c>
      <c r="B159" s="131"/>
      <c r="C159" s="131"/>
      <c r="D159" s="131"/>
      <c r="E159" s="131"/>
      <c r="F159" s="131"/>
    </row>
    <row r="160" spans="1:6">
      <c r="A160" s="132" t="s">
        <v>47</v>
      </c>
      <c r="B160" s="132"/>
      <c r="C160" s="79"/>
      <c r="D160" s="3"/>
      <c r="E160" s="3"/>
    </row>
    <row r="161" spans="1:6">
      <c r="A161" s="132" t="s">
        <v>1</v>
      </c>
      <c r="B161" s="132"/>
      <c r="C161" s="79"/>
      <c r="D161" s="3"/>
      <c r="E161" s="3"/>
    </row>
    <row r="162" spans="1:6">
      <c r="A162" s="133" t="s">
        <v>65</v>
      </c>
      <c r="B162" s="133"/>
      <c r="C162" s="133"/>
      <c r="D162" s="133"/>
      <c r="E162" s="133"/>
      <c r="F162" s="133"/>
    </row>
    <row r="163" spans="1:6">
      <c r="A163" s="131" t="s">
        <v>89</v>
      </c>
      <c r="B163" s="131"/>
      <c r="C163" s="131"/>
      <c r="D163" s="131"/>
      <c r="E163" s="131"/>
      <c r="F163" s="131"/>
    </row>
    <row r="164" spans="1:6">
      <c r="A164" s="139" t="s">
        <v>66</v>
      </c>
      <c r="B164" s="139"/>
      <c r="C164" s="139"/>
      <c r="D164" s="139"/>
      <c r="E164" s="139"/>
      <c r="F164" s="139"/>
    </row>
    <row r="165" spans="1:6">
      <c r="A165" s="78"/>
      <c r="B165" s="6"/>
      <c r="C165" s="134"/>
      <c r="D165" s="134"/>
      <c r="E165" s="134" t="s">
        <v>3</v>
      </c>
      <c r="F165" s="134"/>
    </row>
    <row r="166" spans="1:6" ht="90.75">
      <c r="A166" s="7" t="s">
        <v>4</v>
      </c>
      <c r="B166" s="8" t="s">
        <v>5</v>
      </c>
      <c r="C166" s="7" t="s">
        <v>6</v>
      </c>
      <c r="D166" s="7" t="s">
        <v>7</v>
      </c>
      <c r="E166" s="7" t="s">
        <v>8</v>
      </c>
      <c r="F166" s="7" t="s">
        <v>9</v>
      </c>
    </row>
    <row r="167" spans="1:6">
      <c r="A167" s="9">
        <v>1</v>
      </c>
      <c r="B167" s="9">
        <v>2</v>
      </c>
      <c r="C167" s="9">
        <v>3</v>
      </c>
      <c r="D167" s="9">
        <v>4</v>
      </c>
      <c r="E167" s="9" t="s">
        <v>10</v>
      </c>
      <c r="F167" s="9">
        <v>6</v>
      </c>
    </row>
    <row r="168" spans="1:6" ht="21.6" customHeight="1">
      <c r="A168" s="10" t="s">
        <v>11</v>
      </c>
      <c r="B168" s="11" t="s">
        <v>12</v>
      </c>
      <c r="C168" s="12">
        <f>C169</f>
        <v>1269987400</v>
      </c>
      <c r="D168" s="12">
        <f>D169</f>
        <v>1269987400</v>
      </c>
      <c r="E168" s="13">
        <f>D168-C168</f>
        <v>0</v>
      </c>
      <c r="F168" s="14"/>
    </row>
    <row r="169" spans="1:6" ht="21.6" customHeight="1">
      <c r="A169" s="16" t="s">
        <v>13</v>
      </c>
      <c r="B169" s="17" t="s">
        <v>14</v>
      </c>
      <c r="C169" s="18">
        <f>SUM(C170:C177)</f>
        <v>1269987400</v>
      </c>
      <c r="D169" s="18">
        <f>SUM(D170:D177)</f>
        <v>1269987400</v>
      </c>
      <c r="E169" s="19">
        <f t="shared" ref="E169:E186" si="7">D169-C169</f>
        <v>0</v>
      </c>
      <c r="F169" s="20"/>
    </row>
    <row r="170" spans="1:6" ht="21.6" customHeight="1">
      <c r="A170" s="50">
        <v>1</v>
      </c>
      <c r="B170" s="81" t="s">
        <v>48</v>
      </c>
      <c r="C170" s="51">
        <v>278550000</v>
      </c>
      <c r="D170" s="51">
        <v>278550000</v>
      </c>
      <c r="E170" s="19">
        <f t="shared" si="7"/>
        <v>0</v>
      </c>
      <c r="F170" s="24"/>
    </row>
    <row r="171" spans="1:6" ht="21.6" customHeight="1">
      <c r="A171" s="50">
        <v>2</v>
      </c>
      <c r="B171" s="81" t="s">
        <v>67</v>
      </c>
      <c r="C171" s="51">
        <f>D171</f>
        <v>123283400</v>
      </c>
      <c r="D171" s="51">
        <v>123283400</v>
      </c>
      <c r="E171" s="19">
        <f t="shared" si="7"/>
        <v>0</v>
      </c>
      <c r="F171" s="24"/>
    </row>
    <row r="172" spans="1:6" ht="21.6" customHeight="1">
      <c r="A172" s="50">
        <v>5</v>
      </c>
      <c r="B172" s="81" t="s">
        <v>51</v>
      </c>
      <c r="C172" s="51">
        <f t="shared" ref="C172:C177" si="8">D172</f>
        <v>155929500</v>
      </c>
      <c r="D172" s="51">
        <v>155929500</v>
      </c>
      <c r="E172" s="19">
        <f t="shared" si="7"/>
        <v>0</v>
      </c>
      <c r="F172" s="24"/>
    </row>
    <row r="173" spans="1:6" ht="21.6" customHeight="1">
      <c r="A173" s="50">
        <v>6</v>
      </c>
      <c r="B173" s="82" t="s">
        <v>52</v>
      </c>
      <c r="C173" s="51">
        <f t="shared" si="8"/>
        <v>433219000</v>
      </c>
      <c r="D173" s="51">
        <v>433219000</v>
      </c>
      <c r="E173" s="19">
        <f t="shared" si="7"/>
        <v>0</v>
      </c>
      <c r="F173" s="24"/>
    </row>
    <row r="174" spans="1:6" ht="21.6" customHeight="1">
      <c r="A174" s="50">
        <v>8</v>
      </c>
      <c r="B174" s="81" t="s">
        <v>53</v>
      </c>
      <c r="C174" s="51">
        <f t="shared" si="8"/>
        <v>97664000</v>
      </c>
      <c r="D174" s="51">
        <v>97664000</v>
      </c>
      <c r="E174" s="19">
        <f t="shared" si="7"/>
        <v>0</v>
      </c>
      <c r="F174" s="24"/>
    </row>
    <row r="175" spans="1:6" ht="21.6" customHeight="1">
      <c r="A175" s="50">
        <v>9</v>
      </c>
      <c r="B175" s="81" t="s">
        <v>54</v>
      </c>
      <c r="C175" s="51">
        <f t="shared" si="8"/>
        <v>32400000</v>
      </c>
      <c r="D175" s="51">
        <v>32400000</v>
      </c>
      <c r="E175" s="19">
        <f t="shared" si="7"/>
        <v>0</v>
      </c>
      <c r="F175" s="24"/>
    </row>
    <row r="176" spans="1:6" ht="21.6" customHeight="1">
      <c r="A176" s="50">
        <v>10</v>
      </c>
      <c r="B176" s="81" t="s">
        <v>55</v>
      </c>
      <c r="C176" s="51">
        <f t="shared" si="8"/>
        <v>73040000</v>
      </c>
      <c r="D176" s="51">
        <v>73040000</v>
      </c>
      <c r="E176" s="19">
        <f t="shared" si="7"/>
        <v>0</v>
      </c>
      <c r="F176" s="24"/>
    </row>
    <row r="177" spans="1:6" ht="21.6" customHeight="1">
      <c r="A177" s="50">
        <v>11</v>
      </c>
      <c r="B177" s="81" t="s">
        <v>56</v>
      </c>
      <c r="C177" s="51">
        <f t="shared" si="8"/>
        <v>75901500</v>
      </c>
      <c r="D177" s="51">
        <v>75901500</v>
      </c>
      <c r="E177" s="19">
        <f t="shared" si="7"/>
        <v>0</v>
      </c>
      <c r="F177" s="24"/>
    </row>
    <row r="178" spans="1:6" ht="21.6" customHeight="1">
      <c r="A178" s="16" t="s">
        <v>16</v>
      </c>
      <c r="B178" s="31" t="s">
        <v>17</v>
      </c>
      <c r="C178" s="32">
        <f>SUM(C179:C186)</f>
        <v>2148963400</v>
      </c>
      <c r="D178" s="32">
        <f>SUM(D179:D186)</f>
        <v>2148963400</v>
      </c>
      <c r="E178" s="23">
        <f t="shared" si="7"/>
        <v>0</v>
      </c>
      <c r="F178" s="26"/>
    </row>
    <row r="179" spans="1:6" ht="21.6" customHeight="1">
      <c r="A179" s="50">
        <v>1</v>
      </c>
      <c r="B179" s="81" t="s">
        <v>48</v>
      </c>
      <c r="C179" s="51">
        <v>278550000</v>
      </c>
      <c r="D179" s="51">
        <v>278550000</v>
      </c>
      <c r="E179" s="23">
        <f t="shared" si="7"/>
        <v>0</v>
      </c>
      <c r="F179" s="24"/>
    </row>
    <row r="180" spans="1:6" ht="21.6" customHeight="1">
      <c r="A180" s="50">
        <v>2</v>
      </c>
      <c r="B180" s="81" t="s">
        <v>67</v>
      </c>
      <c r="C180" s="51">
        <f>D180</f>
        <v>123283400</v>
      </c>
      <c r="D180" s="51">
        <v>123283400</v>
      </c>
      <c r="E180" s="23">
        <f t="shared" si="7"/>
        <v>0</v>
      </c>
      <c r="F180" s="24"/>
    </row>
    <row r="181" spans="1:6" ht="21.6" customHeight="1">
      <c r="A181" s="50">
        <v>3</v>
      </c>
      <c r="B181" s="81" t="s">
        <v>51</v>
      </c>
      <c r="C181" s="51">
        <f t="shared" ref="C181:C186" si="9">D181</f>
        <v>155929500</v>
      </c>
      <c r="D181" s="51">
        <v>155929500</v>
      </c>
      <c r="E181" s="23">
        <f t="shared" si="7"/>
        <v>0</v>
      </c>
      <c r="F181" s="24"/>
    </row>
    <row r="182" spans="1:6" ht="21.6" customHeight="1">
      <c r="A182" s="50">
        <v>5</v>
      </c>
      <c r="B182" s="82" t="s">
        <v>52</v>
      </c>
      <c r="C182" s="51">
        <f t="shared" si="9"/>
        <v>433219000</v>
      </c>
      <c r="D182" s="51">
        <v>433219000</v>
      </c>
      <c r="E182" s="23">
        <f t="shared" si="7"/>
        <v>0</v>
      </c>
      <c r="F182" s="24"/>
    </row>
    <row r="183" spans="1:6" ht="21.6" customHeight="1">
      <c r="A183" s="50">
        <v>6</v>
      </c>
      <c r="B183" s="81" t="s">
        <v>53</v>
      </c>
      <c r="C183" s="51">
        <f t="shared" si="9"/>
        <v>976640000</v>
      </c>
      <c r="D183" s="51">
        <v>976640000</v>
      </c>
      <c r="E183" s="23">
        <f t="shared" si="7"/>
        <v>0</v>
      </c>
      <c r="F183" s="24"/>
    </row>
    <row r="184" spans="1:6" ht="21.6" customHeight="1">
      <c r="A184" s="50">
        <v>7</v>
      </c>
      <c r="B184" s="81" t="s">
        <v>54</v>
      </c>
      <c r="C184" s="51">
        <f t="shared" si="9"/>
        <v>32400000</v>
      </c>
      <c r="D184" s="51">
        <v>32400000</v>
      </c>
      <c r="E184" s="23">
        <f t="shared" si="7"/>
        <v>0</v>
      </c>
      <c r="F184" s="24"/>
    </row>
    <row r="185" spans="1:6" ht="21.6" customHeight="1">
      <c r="A185" s="50">
        <v>8</v>
      </c>
      <c r="B185" s="81" t="s">
        <v>55</v>
      </c>
      <c r="C185" s="51">
        <f t="shared" si="9"/>
        <v>73040000</v>
      </c>
      <c r="D185" s="51">
        <v>73040000</v>
      </c>
      <c r="E185" s="23">
        <f t="shared" si="7"/>
        <v>0</v>
      </c>
      <c r="F185" s="24"/>
    </row>
    <row r="186" spans="1:6" ht="21.6" customHeight="1">
      <c r="A186" s="50">
        <v>9</v>
      </c>
      <c r="B186" s="81" t="s">
        <v>56</v>
      </c>
      <c r="C186" s="51">
        <f t="shared" si="9"/>
        <v>75901500</v>
      </c>
      <c r="D186" s="51">
        <v>75901500</v>
      </c>
      <c r="E186" s="23">
        <f t="shared" si="7"/>
        <v>0</v>
      </c>
      <c r="F186" s="24"/>
    </row>
    <row r="187" spans="1:6" ht="21.6" customHeight="1">
      <c r="A187" s="35" t="s">
        <v>18</v>
      </c>
      <c r="B187" s="36" t="s">
        <v>19</v>
      </c>
      <c r="C187" s="37">
        <f>C188</f>
        <v>5848000000</v>
      </c>
      <c r="D187" s="37">
        <f>D188</f>
        <v>1216261901</v>
      </c>
      <c r="E187" s="38"/>
      <c r="F187" s="39"/>
    </row>
    <row r="188" spans="1:6" ht="21.6" customHeight="1">
      <c r="A188" s="35"/>
      <c r="B188" s="105" t="s">
        <v>86</v>
      </c>
      <c r="C188" s="37">
        <f>C189+C197+C208</f>
        <v>5848000000</v>
      </c>
      <c r="D188" s="37">
        <f>D189+D197+D208</f>
        <v>1216261901</v>
      </c>
      <c r="E188" s="38"/>
      <c r="F188" s="39"/>
    </row>
    <row r="189" spans="1:6" ht="21.6" customHeight="1">
      <c r="A189" s="83" t="s">
        <v>68</v>
      </c>
      <c r="B189" s="84" t="s">
        <v>69</v>
      </c>
      <c r="C189" s="85">
        <f>SUM(C190:C196)</f>
        <v>4472000000</v>
      </c>
      <c r="D189" s="86">
        <f>SUM(D190:D196)</f>
        <v>1066289443</v>
      </c>
      <c r="E189" s="42"/>
      <c r="F189" s="43"/>
    </row>
    <row r="190" spans="1:6" ht="26.45" customHeight="1">
      <c r="A190" s="87"/>
      <c r="B190" s="88" t="s">
        <v>22</v>
      </c>
      <c r="C190" s="120">
        <v>2380000000</v>
      </c>
      <c r="D190" s="121">
        <v>601666275</v>
      </c>
      <c r="E190" s="42"/>
      <c r="F190" s="43"/>
    </row>
    <row r="191" spans="1:6" ht="26.45" customHeight="1">
      <c r="A191" s="87"/>
      <c r="B191" s="89" t="s">
        <v>70</v>
      </c>
      <c r="C191" s="120"/>
      <c r="D191" s="122">
        <v>11199200</v>
      </c>
      <c r="E191" s="42"/>
      <c r="F191" s="44"/>
    </row>
    <row r="192" spans="1:6" ht="26.45" customHeight="1">
      <c r="A192" s="87"/>
      <c r="B192" s="88" t="s">
        <v>24</v>
      </c>
      <c r="C192" s="120">
        <v>1362000000</v>
      </c>
      <c r="D192" s="122">
        <v>291227570</v>
      </c>
      <c r="E192" s="42"/>
      <c r="F192" s="44"/>
    </row>
    <row r="193" spans="1:6" ht="26.45" customHeight="1">
      <c r="A193" s="87"/>
      <c r="B193" s="88" t="s">
        <v>25</v>
      </c>
      <c r="C193" s="120">
        <v>20000000</v>
      </c>
      <c r="D193" s="123"/>
      <c r="E193" s="42"/>
      <c r="F193" s="44"/>
    </row>
    <row r="194" spans="1:6" ht="26.45" customHeight="1">
      <c r="A194" s="87"/>
      <c r="B194" s="88" t="s">
        <v>26</v>
      </c>
      <c r="C194" s="120">
        <v>20000000</v>
      </c>
      <c r="D194" s="122"/>
      <c r="E194" s="42"/>
      <c r="F194" s="44"/>
    </row>
    <row r="195" spans="1:6" ht="26.45" customHeight="1">
      <c r="A195" s="87"/>
      <c r="B195" s="88" t="s">
        <v>27</v>
      </c>
      <c r="C195" s="120">
        <v>690000000</v>
      </c>
      <c r="D195" s="122">
        <v>162196398</v>
      </c>
      <c r="E195" s="42"/>
      <c r="F195" s="44"/>
    </row>
    <row r="196" spans="1:6" ht="26.45" customHeight="1">
      <c r="A196" s="87"/>
      <c r="B196" s="88" t="s">
        <v>28</v>
      </c>
      <c r="C196" s="65"/>
      <c r="D196" s="108"/>
      <c r="E196" s="42"/>
      <c r="F196" s="44"/>
    </row>
    <row r="197" spans="1:6" ht="26.45" customHeight="1">
      <c r="A197" s="87"/>
      <c r="B197" s="84" t="s">
        <v>29</v>
      </c>
      <c r="C197" s="109">
        <f>SUM(C198:C207)</f>
        <v>1256000000</v>
      </c>
      <c r="D197" s="109">
        <f>SUM(D198:D207)</f>
        <v>149972458</v>
      </c>
      <c r="E197" s="42"/>
      <c r="F197" s="44"/>
    </row>
    <row r="198" spans="1:6" ht="27.6" customHeight="1">
      <c r="A198" s="83" t="s">
        <v>71</v>
      </c>
      <c r="B198" s="77" t="s">
        <v>72</v>
      </c>
      <c r="C198" s="124">
        <v>50000000</v>
      </c>
      <c r="D198" s="107">
        <v>12928858</v>
      </c>
      <c r="E198" s="42"/>
      <c r="F198" s="43"/>
    </row>
    <row r="199" spans="1:6" ht="27.6" customHeight="1">
      <c r="A199" s="87"/>
      <c r="B199" s="77" t="s">
        <v>73</v>
      </c>
      <c r="C199" s="124">
        <v>80000000</v>
      </c>
      <c r="D199" s="107">
        <v>26584800</v>
      </c>
      <c r="E199" s="42"/>
      <c r="F199" s="46"/>
    </row>
    <row r="200" spans="1:6" ht="27.6" customHeight="1">
      <c r="A200" s="87"/>
      <c r="B200" s="77" t="s">
        <v>74</v>
      </c>
      <c r="C200" s="124">
        <v>30000000</v>
      </c>
      <c r="D200" s="108">
        <v>4686000</v>
      </c>
      <c r="E200" s="42"/>
      <c r="F200" s="46"/>
    </row>
    <row r="201" spans="1:6" ht="27.6" customHeight="1">
      <c r="A201" s="87"/>
      <c r="B201" s="77" t="s">
        <v>75</v>
      </c>
      <c r="C201" s="124">
        <v>20000000</v>
      </c>
      <c r="D201" s="108"/>
      <c r="E201" s="42"/>
      <c r="F201" s="46"/>
    </row>
    <row r="202" spans="1:6" ht="27.6" customHeight="1">
      <c r="A202" s="87"/>
      <c r="B202" s="77" t="s">
        <v>76</v>
      </c>
      <c r="C202" s="124">
        <v>30000000</v>
      </c>
      <c r="D202" s="108">
        <v>3000000</v>
      </c>
      <c r="E202" s="42"/>
      <c r="F202" s="46"/>
    </row>
    <row r="203" spans="1:6" ht="21.6" customHeight="1">
      <c r="A203" s="114"/>
      <c r="B203" s="115" t="s">
        <v>77</v>
      </c>
      <c r="C203" s="116">
        <v>100000000</v>
      </c>
      <c r="D203" s="117">
        <v>30600800</v>
      </c>
      <c r="E203" s="118"/>
      <c r="F203" s="119"/>
    </row>
    <row r="204" spans="1:6" ht="47.25">
      <c r="A204" s="87"/>
      <c r="B204" s="89" t="s">
        <v>78</v>
      </c>
      <c r="C204" s="65">
        <v>370000000</v>
      </c>
      <c r="D204" s="106"/>
      <c r="E204" s="42"/>
      <c r="F204" s="46"/>
    </row>
    <row r="205" spans="1:6" ht="31.5">
      <c r="A205" s="87"/>
      <c r="B205" s="89" t="s">
        <v>37</v>
      </c>
      <c r="C205" s="65">
        <v>60000000</v>
      </c>
      <c r="D205" s="106"/>
      <c r="E205" s="42"/>
      <c r="F205" s="46"/>
    </row>
    <row r="206" spans="1:6" ht="31.5">
      <c r="A206" s="87"/>
      <c r="B206" s="96" t="s">
        <v>79</v>
      </c>
      <c r="C206" s="65">
        <v>496000000</v>
      </c>
      <c r="D206" s="107">
        <v>72172000</v>
      </c>
      <c r="E206" s="42"/>
      <c r="F206" s="46"/>
    </row>
    <row r="207" spans="1:6" ht="27.6" customHeight="1">
      <c r="A207" s="87"/>
      <c r="B207" s="88" t="s">
        <v>40</v>
      </c>
      <c r="C207" s="65">
        <v>20000000</v>
      </c>
      <c r="D207" s="108"/>
      <c r="E207" s="42"/>
      <c r="F207" s="46"/>
    </row>
    <row r="208" spans="1:6" ht="27.6" customHeight="1">
      <c r="A208" s="83" t="s">
        <v>80</v>
      </c>
      <c r="B208" s="84" t="s">
        <v>42</v>
      </c>
      <c r="C208" s="109">
        <f>C209</f>
        <v>120000000</v>
      </c>
      <c r="D208" s="110">
        <f>D209</f>
        <v>0</v>
      </c>
      <c r="E208" s="42"/>
      <c r="F208" s="46"/>
    </row>
    <row r="209" spans="1:6" ht="27.6" customHeight="1">
      <c r="A209" s="98"/>
      <c r="B209" s="88" t="s">
        <v>43</v>
      </c>
      <c r="C209" s="65">
        <v>120000000</v>
      </c>
      <c r="D209" s="111"/>
      <c r="E209" s="42"/>
      <c r="F209" s="46"/>
    </row>
    <row r="210" spans="1:6" ht="27.6" customHeight="1">
      <c r="A210" s="99">
        <v>2</v>
      </c>
      <c r="B210" s="100" t="s">
        <v>81</v>
      </c>
      <c r="C210" s="112"/>
      <c r="D210" s="113"/>
      <c r="E210" s="42"/>
      <c r="F210" s="46"/>
    </row>
    <row r="211" spans="1:6" ht="30" customHeight="1">
      <c r="C211" s="135" t="s">
        <v>87</v>
      </c>
      <c r="D211" s="135"/>
      <c r="E211" s="135"/>
      <c r="F211" s="135"/>
    </row>
    <row r="212" spans="1:6" ht="30" customHeight="1">
      <c r="C212" s="136" t="s">
        <v>46</v>
      </c>
      <c r="D212" s="136"/>
      <c r="E212" s="136"/>
      <c r="F212" s="136"/>
    </row>
    <row r="213" spans="1:6" ht="30" customHeight="1"/>
    <row r="214" spans="1:6" ht="30" customHeight="1"/>
    <row r="215" spans="1:6" ht="30" customHeight="1"/>
    <row r="216" spans="1:6" ht="31.9" customHeight="1">
      <c r="C216" s="137" t="s">
        <v>88</v>
      </c>
      <c r="D216" s="138"/>
      <c r="E216" s="138"/>
      <c r="F216" s="138"/>
    </row>
    <row r="378" spans="1:6">
      <c r="A378" s="131" t="s">
        <v>0</v>
      </c>
      <c r="B378" s="131"/>
      <c r="C378" s="131"/>
      <c r="D378" s="131"/>
      <c r="E378" s="131"/>
      <c r="F378" s="131"/>
    </row>
    <row r="379" spans="1:6">
      <c r="A379" s="132" t="s">
        <v>47</v>
      </c>
      <c r="B379" s="132"/>
      <c r="C379" s="2"/>
      <c r="D379" s="3"/>
      <c r="E379" s="3"/>
    </row>
    <row r="380" spans="1:6">
      <c r="A380" s="132" t="s">
        <v>1</v>
      </c>
      <c r="B380" s="132"/>
      <c r="C380" s="2"/>
      <c r="D380" s="3"/>
      <c r="E380" s="3"/>
    </row>
    <row r="381" spans="1:6">
      <c r="A381" s="133" t="s">
        <v>2</v>
      </c>
      <c r="B381" s="133"/>
      <c r="C381" s="133"/>
      <c r="D381" s="133"/>
      <c r="E381" s="133"/>
      <c r="F381" s="133"/>
    </row>
    <row r="382" spans="1:6" s="4" customFormat="1" ht="18">
      <c r="A382" s="131" t="s">
        <v>63</v>
      </c>
      <c r="B382" s="131"/>
      <c r="C382" s="131"/>
      <c r="D382" s="131"/>
      <c r="E382" s="131"/>
      <c r="F382" s="131"/>
    </row>
    <row r="383" spans="1:6">
      <c r="A383" s="130"/>
      <c r="B383" s="130"/>
      <c r="C383" s="130"/>
      <c r="D383" s="130"/>
      <c r="E383" s="130"/>
      <c r="F383" s="130"/>
    </row>
    <row r="384" spans="1:6">
      <c r="A384" s="130"/>
      <c r="B384" s="130"/>
      <c r="C384" s="130"/>
      <c r="D384" s="130"/>
      <c r="E384" s="130"/>
      <c r="F384" s="130"/>
    </row>
    <row r="385" spans="1:6" ht="15.75" customHeight="1">
      <c r="A385" s="5"/>
      <c r="B385" s="6"/>
      <c r="C385" s="134"/>
      <c r="D385" s="134"/>
      <c r="E385" s="134" t="s">
        <v>3</v>
      </c>
      <c r="F385" s="134"/>
    </row>
    <row r="386" spans="1:6" ht="95.25" customHeight="1">
      <c r="A386" s="7" t="s">
        <v>4</v>
      </c>
      <c r="B386" s="8" t="s">
        <v>5</v>
      </c>
      <c r="C386" s="7" t="s">
        <v>6</v>
      </c>
      <c r="D386" s="7" t="s">
        <v>7</v>
      </c>
      <c r="E386" s="7" t="s">
        <v>8</v>
      </c>
      <c r="F386" s="7" t="s">
        <v>9</v>
      </c>
    </row>
    <row r="387" spans="1:6" ht="16.5" customHeight="1">
      <c r="A387" s="9">
        <v>1</v>
      </c>
      <c r="B387" s="9">
        <v>2</v>
      </c>
      <c r="C387" s="9">
        <v>3</v>
      </c>
      <c r="D387" s="9">
        <v>4</v>
      </c>
      <c r="E387" s="9" t="s">
        <v>10</v>
      </c>
      <c r="F387" s="9">
        <v>6</v>
      </c>
    </row>
    <row r="388" spans="1:6" s="15" customFormat="1" ht="16.5" customHeight="1">
      <c r="A388" s="10" t="s">
        <v>11</v>
      </c>
      <c r="B388" s="11" t="s">
        <v>12</v>
      </c>
      <c r="C388" s="12">
        <f>C389</f>
        <v>1289540950</v>
      </c>
      <c r="D388" s="12">
        <f>D389</f>
        <v>1289540950</v>
      </c>
      <c r="E388" s="13">
        <f>D388-C388</f>
        <v>0</v>
      </c>
      <c r="F388" s="14"/>
    </row>
    <row r="389" spans="1:6" s="21" customFormat="1" ht="16.5" customHeight="1">
      <c r="A389" s="16" t="s">
        <v>13</v>
      </c>
      <c r="B389" s="17" t="s">
        <v>14</v>
      </c>
      <c r="C389" s="18">
        <f>SUM(C390:C400)</f>
        <v>1289540950</v>
      </c>
      <c r="D389" s="18">
        <f>SUM(D390:D400)</f>
        <v>1289540950</v>
      </c>
      <c r="E389" s="19">
        <f t="shared" ref="E389:E448" si="10">D389-C389</f>
        <v>0</v>
      </c>
      <c r="F389" s="20"/>
    </row>
    <row r="390" spans="1:6" s="25" customFormat="1" ht="16.5" customHeight="1">
      <c r="A390" s="50">
        <v>1</v>
      </c>
      <c r="B390" s="52" t="s">
        <v>48</v>
      </c>
      <c r="C390" s="51">
        <v>144848000</v>
      </c>
      <c r="D390" s="51">
        <v>144848000</v>
      </c>
      <c r="E390" s="19">
        <f t="shared" si="10"/>
        <v>0</v>
      </c>
      <c r="F390" s="24"/>
    </row>
    <row r="391" spans="1:6" s="25" customFormat="1" ht="16.5" customHeight="1">
      <c r="A391" s="50">
        <v>2</v>
      </c>
      <c r="B391" s="52" t="s">
        <v>49</v>
      </c>
      <c r="C391" s="51">
        <v>128630899</v>
      </c>
      <c r="D391" s="51">
        <v>128630899</v>
      </c>
      <c r="E391" s="19">
        <f t="shared" si="10"/>
        <v>0</v>
      </c>
      <c r="F391" s="24"/>
    </row>
    <row r="392" spans="1:6" s="25" customFormat="1" ht="16.5" customHeight="1">
      <c r="A392" s="50">
        <v>3</v>
      </c>
      <c r="B392" s="52" t="s">
        <v>50</v>
      </c>
      <c r="C392" s="51">
        <v>9623600</v>
      </c>
      <c r="D392" s="51">
        <v>9623600</v>
      </c>
      <c r="E392" s="19">
        <f t="shared" si="10"/>
        <v>0</v>
      </c>
      <c r="F392" s="24"/>
    </row>
    <row r="393" spans="1:6" s="25" customFormat="1" ht="16.5" customHeight="1">
      <c r="A393" s="50">
        <v>5</v>
      </c>
      <c r="B393" s="52" t="s">
        <v>51</v>
      </c>
      <c r="C393" s="51">
        <v>211357300</v>
      </c>
      <c r="D393" s="51">
        <v>211357300</v>
      </c>
      <c r="E393" s="19">
        <f t="shared" si="10"/>
        <v>0</v>
      </c>
      <c r="F393" s="24"/>
    </row>
    <row r="394" spans="1:6" s="25" customFormat="1" ht="16.5" customHeight="1">
      <c r="A394" s="50">
        <v>6</v>
      </c>
      <c r="B394" s="53" t="s">
        <v>52</v>
      </c>
      <c r="C394" s="51">
        <v>185682200</v>
      </c>
      <c r="D394" s="51">
        <v>185682200</v>
      </c>
      <c r="E394" s="19">
        <f t="shared" si="10"/>
        <v>0</v>
      </c>
      <c r="F394" s="24"/>
    </row>
    <row r="395" spans="1:6" s="25" customFormat="1" ht="16.5" customHeight="1">
      <c r="A395" s="50">
        <v>7</v>
      </c>
      <c r="B395" s="52" t="s">
        <v>15</v>
      </c>
      <c r="C395" s="51">
        <v>63546800</v>
      </c>
      <c r="D395" s="51">
        <v>63546800</v>
      </c>
      <c r="E395" s="19">
        <f t="shared" si="10"/>
        <v>0</v>
      </c>
      <c r="F395" s="24"/>
    </row>
    <row r="396" spans="1:6" s="25" customFormat="1" ht="16.5" customHeight="1">
      <c r="A396" s="50">
        <v>8</v>
      </c>
      <c r="B396" s="52" t="s">
        <v>53</v>
      </c>
      <c r="C396" s="51">
        <v>203994119</v>
      </c>
      <c r="D396" s="51">
        <v>203994119</v>
      </c>
      <c r="E396" s="19">
        <f t="shared" si="10"/>
        <v>0</v>
      </c>
      <c r="F396" s="24"/>
    </row>
    <row r="397" spans="1:6" s="25" customFormat="1" ht="16.5" customHeight="1">
      <c r="A397" s="50">
        <v>9</v>
      </c>
      <c r="B397" s="52" t="s">
        <v>54</v>
      </c>
      <c r="C397" s="51">
        <v>77995000</v>
      </c>
      <c r="D397" s="51">
        <v>77995000</v>
      </c>
      <c r="E397" s="19">
        <f t="shared" si="10"/>
        <v>0</v>
      </c>
      <c r="F397" s="24"/>
    </row>
    <row r="398" spans="1:6" s="25" customFormat="1" ht="16.5" customHeight="1">
      <c r="A398" s="50">
        <v>10</v>
      </c>
      <c r="B398" s="52" t="s">
        <v>55</v>
      </c>
      <c r="C398" s="51">
        <v>100036000</v>
      </c>
      <c r="D398" s="51">
        <v>100036000</v>
      </c>
      <c r="E398" s="19">
        <f t="shared" si="10"/>
        <v>0</v>
      </c>
      <c r="F398" s="24"/>
    </row>
    <row r="399" spans="1:6" s="25" customFormat="1" ht="16.5" customHeight="1">
      <c r="A399" s="50">
        <v>11</v>
      </c>
      <c r="B399" s="52" t="s">
        <v>56</v>
      </c>
      <c r="C399" s="51">
        <v>47070000</v>
      </c>
      <c r="D399" s="51">
        <v>47070000</v>
      </c>
      <c r="E399" s="19">
        <f t="shared" si="10"/>
        <v>0</v>
      </c>
      <c r="F399" s="24"/>
    </row>
    <row r="400" spans="1:6" s="27" customFormat="1" ht="16.5" customHeight="1">
      <c r="A400" s="60">
        <v>12</v>
      </c>
      <c r="B400" s="52" t="s">
        <v>57</v>
      </c>
      <c r="C400" s="51">
        <v>116757032</v>
      </c>
      <c r="D400" s="51">
        <v>116757032</v>
      </c>
      <c r="E400" s="19">
        <f t="shared" si="10"/>
        <v>0</v>
      </c>
      <c r="F400" s="26"/>
    </row>
    <row r="401" spans="1:6" s="27" customFormat="1" ht="16.5" customHeight="1">
      <c r="A401" s="28"/>
      <c r="B401" s="29"/>
      <c r="C401" s="30"/>
      <c r="D401" s="30"/>
      <c r="E401" s="23">
        <f t="shared" si="10"/>
        <v>0</v>
      </c>
      <c r="F401" s="26"/>
    </row>
    <row r="402" spans="1:6" s="27" customFormat="1" ht="16.5" customHeight="1">
      <c r="A402" s="16" t="s">
        <v>16</v>
      </c>
      <c r="B402" s="31" t="s">
        <v>17</v>
      </c>
      <c r="C402" s="32">
        <f>SUM(C403:C413)</f>
        <v>1152435488</v>
      </c>
      <c r="D402" s="32">
        <f>SUM(D403:D413)</f>
        <v>1152435488</v>
      </c>
      <c r="E402" s="23">
        <f t="shared" si="10"/>
        <v>0</v>
      </c>
      <c r="F402" s="26"/>
    </row>
    <row r="403" spans="1:6" s="25" customFormat="1" ht="16.5" customHeight="1">
      <c r="A403" s="50">
        <v>1</v>
      </c>
      <c r="B403" s="52" t="s">
        <v>48</v>
      </c>
      <c r="C403" s="54">
        <v>144848000</v>
      </c>
      <c r="D403" s="54">
        <v>144848000</v>
      </c>
      <c r="E403" s="23">
        <f t="shared" si="10"/>
        <v>0</v>
      </c>
      <c r="F403" s="24"/>
    </row>
    <row r="404" spans="1:6" s="25" customFormat="1" ht="16.5" customHeight="1">
      <c r="A404" s="50">
        <v>2</v>
      </c>
      <c r="B404" s="52" t="s">
        <v>49</v>
      </c>
      <c r="C404" s="54">
        <v>128630899</v>
      </c>
      <c r="D404" s="54">
        <v>128630899</v>
      </c>
      <c r="E404" s="23">
        <f t="shared" si="10"/>
        <v>0</v>
      </c>
      <c r="F404" s="24"/>
    </row>
    <row r="405" spans="1:6" s="25" customFormat="1" ht="16.5" customHeight="1">
      <c r="A405" s="50">
        <v>3</v>
      </c>
      <c r="B405" s="52" t="s">
        <v>50</v>
      </c>
      <c r="C405" s="54">
        <v>9623600</v>
      </c>
      <c r="D405" s="54">
        <v>9623600</v>
      </c>
      <c r="E405" s="23">
        <f t="shared" si="10"/>
        <v>0</v>
      </c>
      <c r="F405" s="24"/>
    </row>
    <row r="406" spans="1:6" s="25" customFormat="1" ht="16.5" customHeight="1">
      <c r="A406" s="50">
        <v>5</v>
      </c>
      <c r="B406" s="52" t="s">
        <v>51</v>
      </c>
      <c r="C406" s="54">
        <v>190457730</v>
      </c>
      <c r="D406" s="54">
        <v>190457730</v>
      </c>
      <c r="E406" s="23">
        <f t="shared" si="10"/>
        <v>0</v>
      </c>
      <c r="F406" s="24"/>
    </row>
    <row r="407" spans="1:6" s="25" customFormat="1" ht="16.5" customHeight="1">
      <c r="A407" s="50">
        <v>6</v>
      </c>
      <c r="B407" s="53" t="s">
        <v>52</v>
      </c>
      <c r="C407" s="54">
        <v>181535000</v>
      </c>
      <c r="D407" s="54">
        <v>181535000</v>
      </c>
      <c r="E407" s="23">
        <f t="shared" si="10"/>
        <v>0</v>
      </c>
      <c r="F407" s="24"/>
    </row>
    <row r="408" spans="1:6" s="25" customFormat="1" ht="16.5" customHeight="1">
      <c r="A408" s="50">
        <v>7</v>
      </c>
      <c r="B408" s="52" t="s">
        <v>15</v>
      </c>
      <c r="C408" s="54">
        <v>41806800</v>
      </c>
      <c r="D408" s="54">
        <v>41806800</v>
      </c>
      <c r="E408" s="23">
        <f t="shared" si="10"/>
        <v>0</v>
      </c>
      <c r="F408" s="24"/>
    </row>
    <row r="409" spans="1:6" s="25" customFormat="1" ht="16.5" customHeight="1">
      <c r="A409" s="50">
        <v>8</v>
      </c>
      <c r="B409" s="52" t="s">
        <v>53</v>
      </c>
      <c r="C409" s="54">
        <v>201232119</v>
      </c>
      <c r="D409" s="54">
        <v>201232119</v>
      </c>
      <c r="E409" s="23">
        <f t="shared" si="10"/>
        <v>0</v>
      </c>
      <c r="F409" s="24"/>
    </row>
    <row r="410" spans="1:6" s="25" customFormat="1" ht="16.5" customHeight="1">
      <c r="A410" s="50">
        <v>9</v>
      </c>
      <c r="B410" s="52" t="s">
        <v>54</v>
      </c>
      <c r="C410" s="54">
        <v>66965000</v>
      </c>
      <c r="D410" s="54">
        <v>66965000</v>
      </c>
      <c r="E410" s="23">
        <f t="shared" si="10"/>
        <v>0</v>
      </c>
      <c r="F410" s="24"/>
    </row>
    <row r="411" spans="1:6" s="25" customFormat="1" ht="16.5" customHeight="1">
      <c r="A411" s="50">
        <v>10</v>
      </c>
      <c r="B411" s="52" t="s">
        <v>55</v>
      </c>
      <c r="C411" s="54">
        <v>64640000</v>
      </c>
      <c r="D411" s="54">
        <v>64640000</v>
      </c>
      <c r="E411" s="23">
        <f t="shared" si="10"/>
        <v>0</v>
      </c>
      <c r="F411" s="24"/>
    </row>
    <row r="412" spans="1:6" s="25" customFormat="1" ht="16.5" customHeight="1">
      <c r="A412" s="50">
        <v>11</v>
      </c>
      <c r="B412" s="52" t="s">
        <v>56</v>
      </c>
      <c r="C412" s="54">
        <v>32948800</v>
      </c>
      <c r="D412" s="54">
        <v>32948800</v>
      </c>
      <c r="E412" s="23">
        <f t="shared" si="10"/>
        <v>0</v>
      </c>
      <c r="F412" s="24"/>
    </row>
    <row r="413" spans="1:6" s="25" customFormat="1" ht="16.5" customHeight="1">
      <c r="A413" s="60">
        <v>12</v>
      </c>
      <c r="B413" s="52" t="s">
        <v>57</v>
      </c>
      <c r="C413" s="54">
        <v>89747540</v>
      </c>
      <c r="D413" s="54">
        <v>89747540</v>
      </c>
      <c r="E413" s="23">
        <f t="shared" si="10"/>
        <v>0</v>
      </c>
      <c r="F413" s="24"/>
    </row>
    <row r="414" spans="1:6" s="27" customFormat="1" ht="16.5" customHeight="1">
      <c r="A414" s="22"/>
      <c r="B414" s="33"/>
      <c r="C414" s="34"/>
      <c r="D414" s="34"/>
      <c r="E414" s="23"/>
      <c r="F414" s="26"/>
    </row>
    <row r="415" spans="1:6" s="15" customFormat="1" ht="16.5" customHeight="1">
      <c r="A415" s="35" t="s">
        <v>18</v>
      </c>
      <c r="B415" s="36" t="s">
        <v>19</v>
      </c>
      <c r="C415" s="37">
        <f>C416+C440</f>
        <v>5181977000</v>
      </c>
      <c r="D415" s="37">
        <f>D416+D440</f>
        <v>5181977000</v>
      </c>
      <c r="E415" s="38">
        <f t="shared" si="10"/>
        <v>0</v>
      </c>
      <c r="F415" s="39"/>
    </row>
    <row r="416" spans="1:6" s="27" customFormat="1" ht="16.5" customHeight="1">
      <c r="A416" s="9">
        <v>1</v>
      </c>
      <c r="B416" s="40" t="s">
        <v>20</v>
      </c>
      <c r="C416" s="41">
        <f>C417+C425+C435+C438</f>
        <v>4898160000</v>
      </c>
      <c r="D416" s="41">
        <f>D417+D425+D435+D438</f>
        <v>4898160000</v>
      </c>
      <c r="E416" s="42">
        <f t="shared" si="10"/>
        <v>0</v>
      </c>
      <c r="F416" s="43"/>
    </row>
    <row r="417" spans="1:6" s="27" customFormat="1" ht="16.5" customHeight="1">
      <c r="A417" s="61">
        <v>1</v>
      </c>
      <c r="B417" s="62" t="s">
        <v>21</v>
      </c>
      <c r="C417" s="63">
        <f>SUM(C418:C424)</f>
        <v>3911398950</v>
      </c>
      <c r="D417" s="63">
        <f>SUM(D418:D424)</f>
        <v>3911398950</v>
      </c>
      <c r="E417" s="42">
        <f t="shared" si="10"/>
        <v>0</v>
      </c>
      <c r="F417" s="43"/>
    </row>
    <row r="418" spans="1:6" s="45" customFormat="1" ht="16.5" customHeight="1">
      <c r="A418" s="61"/>
      <c r="B418" s="64" t="s">
        <v>22</v>
      </c>
      <c r="C418" s="65">
        <v>1808984572</v>
      </c>
      <c r="D418" s="65">
        <v>1808984572</v>
      </c>
      <c r="E418" s="42">
        <f t="shared" si="10"/>
        <v>0</v>
      </c>
      <c r="F418" s="44"/>
    </row>
    <row r="419" spans="1:6" s="45" customFormat="1" ht="29.45" customHeight="1">
      <c r="A419" s="61"/>
      <c r="B419" s="64" t="s">
        <v>23</v>
      </c>
      <c r="C419" s="65">
        <v>112640770</v>
      </c>
      <c r="D419" s="65">
        <v>112640770</v>
      </c>
      <c r="E419" s="42">
        <f t="shared" si="10"/>
        <v>0</v>
      </c>
      <c r="F419" s="44"/>
    </row>
    <row r="420" spans="1:6" s="45" customFormat="1" ht="16.5" customHeight="1">
      <c r="A420" s="61"/>
      <c r="B420" s="64" t="s">
        <v>24</v>
      </c>
      <c r="C420" s="65">
        <v>1293790443</v>
      </c>
      <c r="D420" s="65">
        <v>1293790443</v>
      </c>
      <c r="E420" s="42">
        <f t="shared" si="10"/>
        <v>0</v>
      </c>
      <c r="F420" s="44"/>
    </row>
    <row r="421" spans="1:6" s="45" customFormat="1" ht="16.5" customHeight="1">
      <c r="A421" s="61"/>
      <c r="B421" s="64" t="s">
        <v>25</v>
      </c>
      <c r="C421" s="65">
        <v>15120000</v>
      </c>
      <c r="D421" s="65">
        <v>15120000</v>
      </c>
      <c r="E421" s="42">
        <f t="shared" si="10"/>
        <v>0</v>
      </c>
      <c r="F421" s="44"/>
    </row>
    <row r="422" spans="1:6" s="45" customFormat="1" ht="16.5" customHeight="1">
      <c r="A422" s="61"/>
      <c r="B422" s="64" t="s">
        <v>26</v>
      </c>
      <c r="C422" s="65">
        <v>10380000</v>
      </c>
      <c r="D422" s="65">
        <v>10380000</v>
      </c>
      <c r="E422" s="42">
        <f t="shared" si="10"/>
        <v>0</v>
      </c>
      <c r="F422" s="44"/>
    </row>
    <row r="423" spans="1:6" s="45" customFormat="1" ht="16.5" customHeight="1">
      <c r="A423" s="61"/>
      <c r="B423" s="64" t="s">
        <v>27</v>
      </c>
      <c r="C423" s="65">
        <v>502507565</v>
      </c>
      <c r="D423" s="65">
        <v>502507565</v>
      </c>
      <c r="E423" s="42">
        <f t="shared" si="10"/>
        <v>0</v>
      </c>
      <c r="F423" s="44"/>
    </row>
    <row r="424" spans="1:6" s="45" customFormat="1" ht="19.5" customHeight="1">
      <c r="A424" s="61"/>
      <c r="B424" s="64" t="s">
        <v>28</v>
      </c>
      <c r="C424" s="65">
        <v>167975600</v>
      </c>
      <c r="D424" s="65">
        <v>167975600</v>
      </c>
      <c r="E424" s="42">
        <f t="shared" si="10"/>
        <v>0</v>
      </c>
      <c r="F424" s="44"/>
    </row>
    <row r="425" spans="1:6" s="27" customFormat="1" ht="16.5" customHeight="1">
      <c r="A425" s="66">
        <v>2</v>
      </c>
      <c r="B425" s="62" t="s">
        <v>29</v>
      </c>
      <c r="C425" s="63">
        <f>SUM(C426:C434)</f>
        <v>939086650</v>
      </c>
      <c r="D425" s="63">
        <f>SUM(D426:D434)</f>
        <v>939086650</v>
      </c>
      <c r="E425" s="42">
        <f t="shared" si="10"/>
        <v>0</v>
      </c>
      <c r="F425" s="43"/>
    </row>
    <row r="426" spans="1:6" s="25" customFormat="1" ht="16.5" customHeight="1">
      <c r="A426" s="66"/>
      <c r="B426" s="64" t="s">
        <v>30</v>
      </c>
      <c r="C426" s="65">
        <v>110159250</v>
      </c>
      <c r="D426" s="65">
        <v>110159250</v>
      </c>
      <c r="E426" s="42">
        <f t="shared" si="10"/>
        <v>0</v>
      </c>
      <c r="F426" s="46"/>
    </row>
    <row r="427" spans="1:6" s="25" customFormat="1" ht="16.5" customHeight="1">
      <c r="A427" s="66"/>
      <c r="B427" s="64" t="s">
        <v>31</v>
      </c>
      <c r="C427" s="65">
        <v>95205000</v>
      </c>
      <c r="D427" s="65">
        <v>95205000</v>
      </c>
      <c r="E427" s="42">
        <f t="shared" si="10"/>
        <v>0</v>
      </c>
      <c r="F427" s="46"/>
    </row>
    <row r="428" spans="1:6" s="25" customFormat="1" ht="16.5" customHeight="1">
      <c r="A428" s="67"/>
      <c r="B428" s="64" t="s">
        <v>32</v>
      </c>
      <c r="C428" s="65">
        <v>22944000</v>
      </c>
      <c r="D428" s="65">
        <v>22944000</v>
      </c>
      <c r="E428" s="42">
        <f t="shared" si="10"/>
        <v>0</v>
      </c>
      <c r="F428" s="46"/>
    </row>
    <row r="429" spans="1:6" s="25" customFormat="1" ht="16.5" customHeight="1">
      <c r="A429" s="67"/>
      <c r="B429" s="64" t="s">
        <v>33</v>
      </c>
      <c r="C429" s="65">
        <v>10263000</v>
      </c>
      <c r="D429" s="65">
        <v>10263000</v>
      </c>
      <c r="E429" s="42">
        <f t="shared" si="10"/>
        <v>0</v>
      </c>
      <c r="F429" s="46"/>
    </row>
    <row r="430" spans="1:6" s="25" customFormat="1" ht="16.5" customHeight="1">
      <c r="A430" s="67"/>
      <c r="B430" s="64" t="s">
        <v>34</v>
      </c>
      <c r="C430" s="65">
        <v>25960000</v>
      </c>
      <c r="D430" s="65">
        <v>25960000</v>
      </c>
      <c r="E430" s="42">
        <f t="shared" si="10"/>
        <v>0</v>
      </c>
      <c r="F430" s="46"/>
    </row>
    <row r="431" spans="1:6" s="25" customFormat="1" ht="16.5" customHeight="1">
      <c r="A431" s="68"/>
      <c r="B431" s="64" t="s">
        <v>35</v>
      </c>
      <c r="C431" s="65">
        <v>100814400</v>
      </c>
      <c r="D431" s="65">
        <v>100814400</v>
      </c>
      <c r="E431" s="42">
        <f t="shared" si="10"/>
        <v>0</v>
      </c>
      <c r="F431" s="46"/>
    </row>
    <row r="432" spans="1:6" s="25" customFormat="1" ht="43.9" customHeight="1">
      <c r="A432" s="68"/>
      <c r="B432" s="64" t="s">
        <v>36</v>
      </c>
      <c r="C432" s="65">
        <v>252075000</v>
      </c>
      <c r="D432" s="65">
        <v>252075000</v>
      </c>
      <c r="E432" s="42">
        <f t="shared" si="10"/>
        <v>0</v>
      </c>
      <c r="F432" s="46"/>
    </row>
    <row r="433" spans="1:6" s="25" customFormat="1" ht="16.5" customHeight="1">
      <c r="A433" s="68"/>
      <c r="B433" s="64" t="s">
        <v>37</v>
      </c>
      <c r="C433" s="65">
        <v>80870000</v>
      </c>
      <c r="D433" s="65">
        <v>80870000</v>
      </c>
      <c r="E433" s="42">
        <f t="shared" si="10"/>
        <v>0</v>
      </c>
      <c r="F433" s="46"/>
    </row>
    <row r="434" spans="1:6" s="25" customFormat="1" ht="16.5" customHeight="1">
      <c r="A434" s="68"/>
      <c r="B434" s="64" t="s">
        <v>38</v>
      </c>
      <c r="C434" s="65">
        <v>240796000</v>
      </c>
      <c r="D434" s="65">
        <v>240796000</v>
      </c>
      <c r="E434" s="42">
        <f t="shared" si="10"/>
        <v>0</v>
      </c>
      <c r="F434" s="46"/>
    </row>
    <row r="435" spans="1:6" s="25" customFormat="1" ht="16.5" customHeight="1">
      <c r="A435" s="68">
        <v>3</v>
      </c>
      <c r="B435" s="62" t="s">
        <v>39</v>
      </c>
      <c r="C435" s="69">
        <f>C436</f>
        <v>15000000</v>
      </c>
      <c r="D435" s="69">
        <f>D436</f>
        <v>15000000</v>
      </c>
      <c r="E435" s="42">
        <f t="shared" si="10"/>
        <v>0</v>
      </c>
      <c r="F435" s="46"/>
    </row>
    <row r="436" spans="1:6" s="25" customFormat="1" ht="22.9" customHeight="1">
      <c r="A436" s="68"/>
      <c r="B436" s="62" t="s">
        <v>40</v>
      </c>
      <c r="C436" s="69">
        <f>C437</f>
        <v>15000000</v>
      </c>
      <c r="D436" s="69">
        <f>D437</f>
        <v>15000000</v>
      </c>
      <c r="E436" s="42">
        <f t="shared" si="10"/>
        <v>0</v>
      </c>
      <c r="F436" s="46"/>
    </row>
    <row r="437" spans="1:6" s="25" customFormat="1" ht="24" customHeight="1">
      <c r="A437" s="68"/>
      <c r="B437" s="70" t="s">
        <v>41</v>
      </c>
      <c r="C437" s="71">
        <v>15000000</v>
      </c>
      <c r="D437" s="71">
        <v>15000000</v>
      </c>
      <c r="E437" s="42">
        <f t="shared" si="10"/>
        <v>0</v>
      </c>
      <c r="F437" s="46"/>
    </row>
    <row r="438" spans="1:6" s="25" customFormat="1" ht="16.5" customHeight="1">
      <c r="A438" s="68">
        <v>4</v>
      </c>
      <c r="B438" s="62" t="s">
        <v>42</v>
      </c>
      <c r="C438" s="69">
        <f>C439</f>
        <v>32674400</v>
      </c>
      <c r="D438" s="69">
        <f>D439</f>
        <v>32674400</v>
      </c>
      <c r="E438" s="42">
        <f t="shared" si="10"/>
        <v>0</v>
      </c>
      <c r="F438" s="46"/>
    </row>
    <row r="439" spans="1:6" s="25" customFormat="1">
      <c r="A439" s="72"/>
      <c r="B439" s="64" t="s">
        <v>43</v>
      </c>
      <c r="C439" s="71">
        <v>32674400</v>
      </c>
      <c r="D439" s="71">
        <v>32674400</v>
      </c>
      <c r="E439" s="42">
        <f t="shared" si="10"/>
        <v>0</v>
      </c>
      <c r="F439" s="46"/>
    </row>
    <row r="440" spans="1:6" s="25" customFormat="1">
      <c r="A440" s="73" t="s">
        <v>18</v>
      </c>
      <c r="B440" s="74" t="s">
        <v>44</v>
      </c>
      <c r="C440" s="75">
        <f>C442+C444+C447</f>
        <v>283817000</v>
      </c>
      <c r="D440" s="75">
        <f>D442+D444+D447</f>
        <v>283817000</v>
      </c>
      <c r="E440" s="42">
        <f t="shared" si="10"/>
        <v>0</v>
      </c>
      <c r="F440" s="46"/>
    </row>
    <row r="441" spans="1:6" s="25" customFormat="1">
      <c r="A441" s="61">
        <v>1</v>
      </c>
      <c r="B441" s="62" t="s">
        <v>21</v>
      </c>
      <c r="C441" s="63"/>
      <c r="D441" s="63"/>
      <c r="E441" s="42">
        <f t="shared" si="10"/>
        <v>0</v>
      </c>
      <c r="F441" s="46"/>
    </row>
    <row r="442" spans="1:6" s="27" customFormat="1">
      <c r="A442" s="61"/>
      <c r="B442" s="62" t="s">
        <v>58</v>
      </c>
      <c r="C442" s="63">
        <f>C443</f>
        <v>24817000</v>
      </c>
      <c r="D442" s="63">
        <f>D443</f>
        <v>24817000</v>
      </c>
      <c r="E442" s="42">
        <f t="shared" si="10"/>
        <v>0</v>
      </c>
      <c r="F442" s="43"/>
    </row>
    <row r="443" spans="1:6" s="27" customFormat="1">
      <c r="A443" s="61"/>
      <c r="B443" s="64" t="s">
        <v>59</v>
      </c>
      <c r="C443" s="65">
        <v>24817000</v>
      </c>
      <c r="D443" s="65">
        <v>24817000</v>
      </c>
      <c r="E443" s="42">
        <f t="shared" si="10"/>
        <v>0</v>
      </c>
      <c r="F443" s="43"/>
    </row>
    <row r="444" spans="1:6" s="25" customFormat="1" ht="26.25">
      <c r="A444" s="61"/>
      <c r="B444" s="62" t="s">
        <v>60</v>
      </c>
      <c r="C444" s="63">
        <f>C445</f>
        <v>9000000</v>
      </c>
      <c r="D444" s="63">
        <f>D445</f>
        <v>9000000</v>
      </c>
      <c r="E444" s="42">
        <f t="shared" si="10"/>
        <v>0</v>
      </c>
      <c r="F444" s="46"/>
    </row>
    <row r="445" spans="1:6" s="27" customFormat="1" ht="17.25" customHeight="1">
      <c r="A445" s="61"/>
      <c r="B445" s="76" t="s">
        <v>61</v>
      </c>
      <c r="C445" s="65">
        <v>9000000</v>
      </c>
      <c r="D445" s="65">
        <v>9000000</v>
      </c>
      <c r="E445" s="42">
        <f t="shared" si="10"/>
        <v>0</v>
      </c>
      <c r="F445" s="43"/>
    </row>
    <row r="446" spans="1:6" s="25" customFormat="1" ht="17.25" customHeight="1">
      <c r="A446" s="66">
        <v>2</v>
      </c>
      <c r="B446" s="62" t="s">
        <v>29</v>
      </c>
      <c r="C446" s="63">
        <f>C447</f>
        <v>250000000</v>
      </c>
      <c r="D446" s="63">
        <f>D447</f>
        <v>250000000</v>
      </c>
      <c r="E446" s="42">
        <f t="shared" si="10"/>
        <v>0</v>
      </c>
      <c r="F446" s="46"/>
    </row>
    <row r="447" spans="1:6" s="21" customFormat="1" ht="25.15" customHeight="1">
      <c r="A447" s="68"/>
      <c r="B447" s="64" t="s">
        <v>36</v>
      </c>
      <c r="C447" s="65">
        <f>C448</f>
        <v>250000000</v>
      </c>
      <c r="D447" s="65">
        <f>D448</f>
        <v>250000000</v>
      </c>
      <c r="E447" s="42">
        <f t="shared" si="10"/>
        <v>0</v>
      </c>
      <c r="F447" s="47"/>
    </row>
    <row r="448" spans="1:6" s="27" customFormat="1" ht="17.25" customHeight="1">
      <c r="A448" s="68"/>
      <c r="B448" s="64" t="s">
        <v>62</v>
      </c>
      <c r="C448" s="65">
        <v>250000000</v>
      </c>
      <c r="D448" s="65">
        <v>250000000</v>
      </c>
      <c r="E448" s="42">
        <f t="shared" si="10"/>
        <v>0</v>
      </c>
      <c r="F448" s="43"/>
    </row>
    <row r="449" spans="1:6" s="48" customFormat="1" ht="32.25" customHeight="1">
      <c r="A449" s="55"/>
      <c r="B449" s="56"/>
      <c r="C449" s="57"/>
      <c r="D449" s="57"/>
      <c r="E449" s="58"/>
      <c r="F449" s="59"/>
    </row>
    <row r="451" spans="1:6" ht="16.5">
      <c r="C451" s="135" t="s">
        <v>45</v>
      </c>
      <c r="D451" s="135"/>
      <c r="E451" s="135"/>
      <c r="F451" s="135"/>
    </row>
    <row r="452" spans="1:6" ht="16.5">
      <c r="C452" s="136" t="s">
        <v>46</v>
      </c>
      <c r="D452" s="136"/>
      <c r="E452" s="136"/>
      <c r="F452" s="136"/>
    </row>
  </sheetData>
  <mergeCells count="44">
    <mergeCell ref="C71:F71"/>
    <mergeCell ref="A6:F6"/>
    <mergeCell ref="C7:D7"/>
    <mergeCell ref="E7:F7"/>
    <mergeCell ref="C64:F64"/>
    <mergeCell ref="C65:F65"/>
    <mergeCell ref="A1:F1"/>
    <mergeCell ref="A2:B2"/>
    <mergeCell ref="A3:B3"/>
    <mergeCell ref="A4:F4"/>
    <mergeCell ref="A5:F5"/>
    <mergeCell ref="C212:F212"/>
    <mergeCell ref="C216:F216"/>
    <mergeCell ref="A93:F93"/>
    <mergeCell ref="A94:B94"/>
    <mergeCell ref="A95:B95"/>
    <mergeCell ref="A96:F96"/>
    <mergeCell ref="A97:F97"/>
    <mergeCell ref="A98:F98"/>
    <mergeCell ref="C99:D99"/>
    <mergeCell ref="E99:F99"/>
    <mergeCell ref="C153:F153"/>
    <mergeCell ref="C154:F154"/>
    <mergeCell ref="C157:F157"/>
    <mergeCell ref="A164:F164"/>
    <mergeCell ref="C165:D165"/>
    <mergeCell ref="E165:F165"/>
    <mergeCell ref="C211:F211"/>
    <mergeCell ref="A159:F159"/>
    <mergeCell ref="A160:B160"/>
    <mergeCell ref="A161:B161"/>
    <mergeCell ref="A162:F162"/>
    <mergeCell ref="A163:F163"/>
    <mergeCell ref="A384:F384"/>
    <mergeCell ref="C385:D385"/>
    <mergeCell ref="E385:F385"/>
    <mergeCell ref="C451:F451"/>
    <mergeCell ref="C452:F452"/>
    <mergeCell ref="A383:F383"/>
    <mergeCell ref="A378:F378"/>
    <mergeCell ref="A379:B379"/>
    <mergeCell ref="A380:B380"/>
    <mergeCell ref="A381:F381"/>
    <mergeCell ref="A382:F382"/>
  </mergeCells>
  <pageMargins left="0.31496062992125984" right="0" top="0.35433070866141736" bottom="0.15748031496062992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4 (2)</vt:lpstr>
      <vt:lpstr>'Bieu 4 (2)'!Print_Titles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</cp:lastModifiedBy>
  <cp:lastPrinted>2024-02-24T04:41:01Z</cp:lastPrinted>
  <dcterms:created xsi:type="dcterms:W3CDTF">2020-06-29T09:26:08Z</dcterms:created>
  <dcterms:modified xsi:type="dcterms:W3CDTF">2024-02-27T08:27:10Z</dcterms:modified>
</cp:coreProperties>
</file>