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9815" windowHeight="7650"/>
  </bookViews>
  <sheets>
    <sheet name="B4 202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60" i="2" l="1"/>
  <c r="D57" i="2"/>
  <c r="D51" i="2"/>
  <c r="D42" i="2"/>
  <c r="D40" i="2"/>
  <c r="D37" i="2"/>
  <c r="D35" i="2"/>
  <c r="C60" i="2"/>
  <c r="C57" i="2"/>
  <c r="C56" i="2" s="1"/>
  <c r="C51" i="2"/>
  <c r="E51" i="2" s="1"/>
  <c r="C42" i="2"/>
  <c r="C40" i="2"/>
  <c r="E40" i="2" s="1"/>
  <c r="C37" i="2"/>
  <c r="C35" i="2"/>
  <c r="D23" i="2"/>
  <c r="E23" i="2" s="1"/>
  <c r="D24" i="2"/>
  <c r="D25" i="2"/>
  <c r="E25" i="2" s="1"/>
  <c r="D26" i="2"/>
  <c r="E26" i="2" s="1"/>
  <c r="D27" i="2"/>
  <c r="D28" i="2"/>
  <c r="E28" i="2" s="1"/>
  <c r="D29" i="2"/>
  <c r="E29" i="2" s="1"/>
  <c r="D30" i="2"/>
  <c r="E30" i="2" s="1"/>
  <c r="D22" i="2"/>
  <c r="C31" i="2"/>
  <c r="D31" i="2" s="1"/>
  <c r="E31" i="2" s="1"/>
  <c r="C20" i="2"/>
  <c r="D20" i="2" s="1"/>
  <c r="E54" i="2"/>
  <c r="E50" i="2"/>
  <c r="E49" i="2"/>
  <c r="E48" i="2"/>
  <c r="E47" i="2"/>
  <c r="E46" i="2"/>
  <c r="E45" i="2"/>
  <c r="E44" i="2"/>
  <c r="E43" i="2"/>
  <c r="E41" i="2"/>
  <c r="E39" i="2"/>
  <c r="E38" i="2"/>
  <c r="E37" i="2"/>
  <c r="E36" i="2"/>
  <c r="E35" i="2"/>
  <c r="E27" i="2"/>
  <c r="E24" i="2"/>
  <c r="E19" i="2"/>
  <c r="E18" i="2"/>
  <c r="E17" i="2"/>
  <c r="E16" i="2"/>
  <c r="E15" i="2"/>
  <c r="E14" i="2"/>
  <c r="E13" i="2"/>
  <c r="E12" i="2"/>
  <c r="E11" i="2"/>
  <c r="C34" i="2" l="1"/>
  <c r="C33" i="2" s="1"/>
  <c r="C32" i="2" s="1"/>
  <c r="D56" i="2"/>
  <c r="E56" i="2" s="1"/>
  <c r="D34" i="2"/>
  <c r="D33" i="2" s="1"/>
  <c r="C21" i="2"/>
  <c r="E55" i="2"/>
  <c r="E20" i="2"/>
  <c r="D10" i="2"/>
  <c r="D9" i="2" s="1"/>
  <c r="C10" i="2"/>
  <c r="C9" i="2" s="1"/>
  <c r="E42" i="2"/>
  <c r="E53" i="2"/>
  <c r="E52" i="2"/>
  <c r="E57" i="2"/>
  <c r="D21" i="2"/>
  <c r="E22" i="2"/>
  <c r="D32" i="2" l="1"/>
  <c r="E34" i="2"/>
  <c r="E9" i="2"/>
  <c r="E21" i="2"/>
  <c r="E10" i="2"/>
  <c r="E32" i="2"/>
  <c r="E33" i="2" l="1"/>
</calcChain>
</file>

<file path=xl/sharedStrings.xml><?xml version="1.0" encoding="utf-8"?>
<sst xmlns="http://schemas.openxmlformats.org/spreadsheetml/2006/main" count="79" uniqueCount="61">
  <si>
    <t>Biểu số 4 - Ban hành kèm theo Thông tư số 90 ngày 28 tháng 9 năm 2018 của Bộ Tài chính</t>
  </si>
  <si>
    <t xml:space="preserve">          ĐV tính: Đồng</t>
  </si>
  <si>
    <t>Số 
TT</t>
  </si>
  <si>
    <t>Nội dung</t>
  </si>
  <si>
    <t>Tổng số liệu báo cáo
 quyết toán</t>
  </si>
  <si>
    <t>Tổng số liệu quyết toán
 được duyệt</t>
  </si>
  <si>
    <t>Chênh lệch</t>
  </si>
  <si>
    <r>
      <t>Số quyết toán được duyệt chi tiết từng đơn vị trực thuộc</t>
    </r>
    <r>
      <rPr>
        <sz val="9"/>
        <rFont val="Times New Roman"/>
        <family val="1"/>
      </rPr>
      <t xml:space="preserve"> (nếu có đơn vị trực thuộc)</t>
    </r>
  </si>
  <si>
    <t>5=4-3</t>
  </si>
  <si>
    <t>I</t>
  </si>
  <si>
    <t>Quyết toán thu</t>
  </si>
  <si>
    <t>A</t>
  </si>
  <si>
    <t>Tổng số thu</t>
  </si>
  <si>
    <t>B</t>
  </si>
  <si>
    <t>Chi từ nguồn thu được để lại</t>
  </si>
  <si>
    <t>II</t>
  </si>
  <si>
    <t>Quyết toán chi ngân sách nhà nước</t>
  </si>
  <si>
    <t>Chi thường xuyên</t>
  </si>
  <si>
    <t>Chi thanh toán cá nhân</t>
  </si>
  <si>
    <t>Mục 6000: Tiền lương</t>
  </si>
  <si>
    <t>Mục 6050: Tiền công trả cho lao động thường xuyên theo hợp đồng</t>
  </si>
  <si>
    <t>Mục 6100: Phụ cấp lương</t>
  </si>
  <si>
    <t>Mục 6200: Tiền thưởng</t>
  </si>
  <si>
    <t>Mục 6250: Phúc lợi tập thể</t>
  </si>
  <si>
    <t>Mục 6300: Các khoản đóng góp</t>
  </si>
  <si>
    <t>Mục 6400: Các khoản thanh toán khác cho cá nhân</t>
  </si>
  <si>
    <t>Chi nghiệp vụ chuyên môn</t>
  </si>
  <si>
    <t>Mục 6500: Thanh toán dịch vụ công cộng</t>
  </si>
  <si>
    <t>Mục 6550: Vật tư văn phòng</t>
  </si>
  <si>
    <t>Mục 6600: Thông tin, tuyên truyền, liên lạc</t>
  </si>
  <si>
    <t>Mục 6650: Hội nghị</t>
  </si>
  <si>
    <t>Mục 6700: Công tác phí</t>
  </si>
  <si>
    <t>Mục 6750: Chi phí thuê mướn</t>
  </si>
  <si>
    <t>Mục 6950: Mua sắm tài sản phục vụ công tác chuyên môn</t>
  </si>
  <si>
    <t>Mục 7000: Chi phí nghiệp vụ chuyên môn của từng ngành</t>
  </si>
  <si>
    <t>Chi mua sắm, sửa chữa</t>
  </si>
  <si>
    <t>Mục 7750: Chi khác</t>
  </si>
  <si>
    <t>Chi không thường xuyên</t>
  </si>
  <si>
    <t>Đông Triều, ngày       tháng        năm 20</t>
  </si>
  <si>
    <t xml:space="preserve">ĐƠN VỊ : TRƯỜNG TH HOÀNG QUẾ </t>
  </si>
  <si>
    <t>Tiền ăn</t>
  </si>
  <si>
    <t>Tiền tin học</t>
  </si>
  <si>
    <t>Tiền CSSKBĐ</t>
  </si>
  <si>
    <t xml:space="preserve"> QUYẾT TOÁN THU - CHI NGÂN SÁCH NHÀ NƯỚC NĂM 2021</t>
  </si>
  <si>
    <t xml:space="preserve">Tiền Kĩ năng sống </t>
  </si>
  <si>
    <t>Tiền vệ sinh chung</t>
  </si>
  <si>
    <t>Tiền BHYT</t>
  </si>
  <si>
    <t>Tiền TANN</t>
  </si>
  <si>
    <t>Tiền TA lớp 1,2</t>
  </si>
  <si>
    <t>Nước uống học sinh</t>
  </si>
  <si>
    <t>Tiền gửi xe</t>
  </si>
  <si>
    <t>Mục 6900: Sửa chữa, duy tu tài sản phục vụ công tác chuyên môn và các công trình cơ sở hạ tầng</t>
  </si>
  <si>
    <t>Mục 7050: Mua, đầu tư tài sản vô hình</t>
  </si>
  <si>
    <t>Tiểu mục 9003: Mua phần mềm máy tính</t>
  </si>
  <si>
    <t>Mục 6150: Học bổng và hỗ trợ khác cho học sinh, sinh viên, cán bộ đi học</t>
  </si>
  <si>
    <t>Mục 6900: Sửa chữa duy tu tài sản phục vụ công tác chuyên môn và các công trình cơ sở hạ tầng</t>
  </si>
  <si>
    <t>Mục 7799: Chi khác</t>
  </si>
  <si>
    <t xml:space="preserve"> KT . Phó Hiệu trưởng </t>
  </si>
  <si>
    <t>Chương:622  Loại  490 Khoản 492</t>
  </si>
  <si>
    <t xml:space="preserve">Mạc Thế Vinh </t>
  </si>
  <si>
    <t>(Kèm theo Quyết định số   /QĐ-TH ngày   14/04/2022 của hiệu trưởng trường  TH Hoàng Quế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</si>
</sst>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35" x14ac:knownFonts="1"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  <charset val="163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2"/>
      <color theme="1"/>
      <name val="Times New Roman"/>
      <family val="1"/>
      <charset val="163"/>
    </font>
    <font>
      <sz val="9"/>
      <name val="Times New Roman"/>
      <family val="1"/>
    </font>
    <font>
      <b/>
      <u/>
      <sz val="11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i/>
      <u/>
      <sz val="12"/>
      <color theme="1"/>
      <name val="Times New Roman"/>
      <family val="1"/>
      <charset val="163"/>
    </font>
    <font>
      <b/>
      <u/>
      <sz val="12"/>
      <color theme="1"/>
      <name val="Cambria"/>
      <family val="1"/>
      <charset val="163"/>
      <scheme val="major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  <charset val="163"/>
    </font>
    <font>
      <i/>
      <sz val="12"/>
      <color theme="1"/>
      <name val="Cambria"/>
      <family val="1"/>
      <charset val="163"/>
      <scheme val="major"/>
    </font>
    <font>
      <sz val="8"/>
      <color indexed="8"/>
      <name val="Arial"/>
      <family val="2"/>
    </font>
    <font>
      <sz val="12"/>
      <color theme="1"/>
      <name val="Cambria"/>
      <family val="1"/>
      <charset val="163"/>
      <scheme val="major"/>
    </font>
    <font>
      <b/>
      <sz val="12"/>
      <name val="Times New Roman"/>
      <family val="1"/>
    </font>
    <font>
      <sz val="10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1"/>
      <color indexed="9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9.75"/>
      <color indexed="8"/>
      <name val="Times New Roman"/>
      <family val="1"/>
    </font>
    <font>
      <sz val="9.75"/>
      <color indexed="8"/>
      <name val="Times New Roman"/>
      <family val="1"/>
    </font>
    <font>
      <sz val="10"/>
      <name val=".VnTime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5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0" fontId="18" fillId="0" borderId="0"/>
    <xf numFmtId="0" fontId="21" fillId="0" borderId="0" applyFill="0" applyProtection="0"/>
    <xf numFmtId="164" fontId="22" fillId="0" borderId="0" applyFont="0" applyFill="0" applyBorder="0" applyAlignment="0" applyProtection="0"/>
    <xf numFmtId="0" fontId="24" fillId="0" borderId="0"/>
    <xf numFmtId="0" fontId="15" fillId="0" borderId="0" applyNumberFormat="0" applyFill="0" applyBorder="0" applyAlignment="0" applyProtection="0">
      <alignment vertical="top"/>
    </xf>
  </cellStyleXfs>
  <cellXfs count="8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3" fontId="12" fillId="0" borderId="2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3" fillId="0" borderId="2" xfId="0" applyFont="1" applyBorder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/>
    <xf numFmtId="0" fontId="11" fillId="0" borderId="2" xfId="0" applyFont="1" applyBorder="1" applyAlignment="1">
      <alignment horizontal="justify" vertical="top" wrapText="1"/>
    </xf>
    <xf numFmtId="3" fontId="11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3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4" fillId="0" borderId="2" xfId="0" applyFont="1" applyBorder="1" applyAlignment="1">
      <alignment vertical="center"/>
    </xf>
    <xf numFmtId="0" fontId="14" fillId="0" borderId="2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165" fontId="23" fillId="2" borderId="2" xfId="6" applyNumberFormat="1" applyFont="1" applyFill="1" applyBorder="1" applyAlignment="1">
      <alignment horizontal="left"/>
    </xf>
    <xf numFmtId="3" fontId="23" fillId="3" borderId="2" xfId="1" applyNumberFormat="1" applyFont="1" applyFill="1" applyBorder="1" applyAlignment="1" applyProtection="1">
      <alignment horizontal="right" vertical="center"/>
      <protection locked="0"/>
    </xf>
    <xf numFmtId="3" fontId="23" fillId="3" borderId="2" xfId="8" applyNumberFormat="1" applyFont="1" applyFill="1" applyBorder="1" applyAlignment="1" applyProtection="1">
      <alignment horizontal="right" vertical="center"/>
      <protection locked="0"/>
    </xf>
    <xf numFmtId="3" fontId="30" fillId="2" borderId="2" xfId="0" applyNumberFormat="1" applyFont="1" applyFill="1" applyBorder="1" applyAlignment="1">
      <alignment horizontal="right"/>
    </xf>
    <xf numFmtId="0" fontId="25" fillId="0" borderId="2" xfId="7" applyFont="1" applyBorder="1" applyAlignment="1">
      <alignment vertical="center" wrapText="1"/>
    </xf>
    <xf numFmtId="165" fontId="31" fillId="0" borderId="2" xfId="7" applyNumberFormat="1" applyFont="1" applyBorder="1" applyAlignment="1">
      <alignment horizontal="center" vertical="center" wrapText="1"/>
    </xf>
    <xf numFmtId="0" fontId="31" fillId="0" borderId="2" xfId="7" applyFont="1" applyBorder="1" applyAlignment="1">
      <alignment vertical="center" wrapText="1"/>
    </xf>
    <xf numFmtId="165" fontId="31" fillId="0" borderId="2" xfId="6" applyNumberFormat="1" applyFont="1" applyBorder="1" applyAlignment="1">
      <alignment horizontal="right" vertical="center"/>
    </xf>
    <xf numFmtId="165" fontId="28" fillId="0" borderId="2" xfId="6" applyNumberFormat="1" applyFont="1" applyBorder="1"/>
    <xf numFmtId="3" fontId="25" fillId="0" borderId="2" xfId="7" applyNumberFormat="1" applyFont="1" applyBorder="1" applyAlignment="1">
      <alignment horizontal="right" wrapText="1"/>
    </xf>
    <xf numFmtId="3" fontId="31" fillId="0" borderId="2" xfId="7" applyNumberFormat="1" applyFont="1" applyBorder="1" applyAlignment="1">
      <alignment horizontal="right" wrapText="1" indent="1"/>
    </xf>
    <xf numFmtId="3" fontId="25" fillId="0" borderId="2" xfId="7" applyNumberFormat="1" applyFont="1" applyBorder="1" applyAlignment="1">
      <alignment horizontal="right" wrapText="1" indent="1"/>
    </xf>
    <xf numFmtId="165" fontId="25" fillId="0" borderId="2" xfId="7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right"/>
    </xf>
    <xf numFmtId="3" fontId="17" fillId="0" borderId="2" xfId="0" applyNumberFormat="1" applyFont="1" applyBorder="1" applyAlignment="1">
      <alignment horizontal="center" wrapText="1"/>
    </xf>
    <xf numFmtId="3" fontId="26" fillId="4" borderId="2" xfId="0" applyNumberFormat="1" applyFont="1" applyFill="1" applyBorder="1" applyAlignment="1" applyProtection="1">
      <alignment horizontal="left" wrapText="1" shrinkToFit="1"/>
      <protection locked="0"/>
    </xf>
    <xf numFmtId="3" fontId="30" fillId="0" borderId="2" xfId="6" applyNumberFormat="1" applyFont="1" applyBorder="1" applyAlignment="1">
      <alignment horizontal="right" wrapText="1"/>
    </xf>
    <xf numFmtId="3" fontId="27" fillId="4" borderId="2" xfId="0" applyNumberFormat="1" applyFont="1" applyFill="1" applyBorder="1" applyAlignment="1" applyProtection="1">
      <alignment horizontal="left" wrapText="1" shrinkToFit="1"/>
      <protection locked="0"/>
    </xf>
    <xf numFmtId="3" fontId="31" fillId="0" borderId="2" xfId="6" applyNumberFormat="1" applyFont="1" applyBorder="1" applyAlignment="1">
      <alignment horizontal="right" wrapText="1"/>
    </xf>
    <xf numFmtId="165" fontId="31" fillId="0" borderId="2" xfId="6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center" wrapText="1"/>
    </xf>
    <xf numFmtId="3" fontId="31" fillId="0" borderId="2" xfId="6" applyNumberFormat="1" applyFont="1" applyBorder="1" applyAlignment="1">
      <alignment horizontal="right"/>
    </xf>
    <xf numFmtId="3" fontId="30" fillId="0" borderId="2" xfId="0" applyNumberFormat="1" applyFont="1" applyBorder="1" applyAlignment="1">
      <alignment horizontal="center"/>
    </xf>
    <xf numFmtId="3" fontId="30" fillId="0" borderId="2" xfId="6" applyNumberFormat="1" applyFont="1" applyBorder="1" applyAlignment="1">
      <alignment horizontal="right"/>
    </xf>
    <xf numFmtId="3" fontId="25" fillId="4" borderId="2" xfId="0" applyNumberFormat="1" applyFont="1" applyFill="1" applyBorder="1" applyAlignment="1" applyProtection="1">
      <alignment horizontal="left" wrapText="1" shrinkToFit="1"/>
      <protection locked="0"/>
    </xf>
    <xf numFmtId="3" fontId="6" fillId="0" borderId="2" xfId="6" applyNumberFormat="1" applyFont="1" applyBorder="1" applyAlignment="1">
      <alignment horizontal="right"/>
    </xf>
    <xf numFmtId="3" fontId="32" fillId="0" borderId="2" xfId="6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3" fontId="33" fillId="4" borderId="2" xfId="0" applyNumberFormat="1" applyFont="1" applyFill="1" applyBorder="1" applyAlignment="1" applyProtection="1">
      <alignment horizontal="left" wrapText="1" shrinkToFit="1"/>
      <protection locked="0"/>
    </xf>
    <xf numFmtId="0" fontId="31" fillId="0" borderId="2" xfId="0" applyFont="1" applyBorder="1" applyAlignment="1">
      <alignment horizontal="left"/>
    </xf>
    <xf numFmtId="3" fontId="31" fillId="2" borderId="2" xfId="0" applyNumberFormat="1" applyFont="1" applyFill="1" applyBorder="1" applyAlignment="1">
      <alignment horizontal="right"/>
    </xf>
    <xf numFmtId="3" fontId="31" fillId="0" borderId="2" xfId="0" applyNumberFormat="1" applyFont="1" applyBorder="1" applyAlignment="1">
      <alignment horizontal="right"/>
    </xf>
    <xf numFmtId="3" fontId="27" fillId="0" borderId="2" xfId="0" applyNumberFormat="1" applyFont="1" applyFill="1" applyBorder="1" applyAlignment="1" applyProtection="1">
      <alignment horizontal="left" wrapText="1" shrinkToFit="1"/>
      <protection locked="0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4" fillId="5" borderId="0" xfId="0" applyFont="1" applyFill="1" applyAlignment="1">
      <alignment vertical="top" wrapText="1"/>
    </xf>
    <xf numFmtId="0" fontId="34" fillId="5" borderId="0" xfId="0" applyFont="1" applyFill="1" applyAlignment="1">
      <alignment horizontal="center"/>
    </xf>
    <xf numFmtId="0" fontId="1" fillId="0" borderId="1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9">
    <cellStyle name="Comma" xfId="6" builtinId="3"/>
    <cellStyle name="Comma 2" xfId="3"/>
    <cellStyle name="Normal" xfId="0" builtinId="0"/>
    <cellStyle name="Normal 2" xfId="4"/>
    <cellStyle name="Normal 3" xfId="2"/>
    <cellStyle name="Normal 4" xfId="5"/>
    <cellStyle name="Normal 4 2" xfId="1"/>
    <cellStyle name="Normal 5" xfId="8"/>
    <cellStyle name="Normal 6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Tr&#432;&#7901;ng%20THHQ/M&#7851;u%20th&#7849;m%20&#273;&#7883;nh%20quy&#7871;t%20to&#225;n%20n&#259;m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02 muc"/>
      <sheetName val="Biểu 01"/>
      <sheetName val="Biểu số 3a"/>
      <sheetName val="Biểu số 4a"/>
      <sheetName val="Bieu 1A"/>
      <sheetName val="Bieu 1B"/>
      <sheetName val="Sheet1"/>
    </sheetNames>
    <sheetDataSet>
      <sheetData sheetId="0"/>
      <sheetData sheetId="1">
        <row r="22">
          <cell r="C22">
            <v>26505113</v>
          </cell>
          <cell r="I22">
            <v>25226700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I8" sqref="I8"/>
    </sheetView>
  </sheetViews>
  <sheetFormatPr defaultRowHeight="15" x14ac:dyDescent="0.25"/>
  <cols>
    <col min="1" max="1" width="4.7109375" customWidth="1"/>
    <col min="2" max="2" width="39.7109375" customWidth="1"/>
    <col min="3" max="3" width="14.85546875" customWidth="1"/>
    <col min="4" max="4" width="15.85546875" customWidth="1"/>
    <col min="5" max="5" width="11.7109375" customWidth="1"/>
    <col min="6" max="6" width="10.85546875" customWidth="1"/>
  </cols>
  <sheetData>
    <row r="1" spans="1:6" ht="15.75" x14ac:dyDescent="0.25">
      <c r="A1" s="72" t="s">
        <v>0</v>
      </c>
      <c r="B1" s="72"/>
      <c r="C1" s="72"/>
      <c r="D1" s="72"/>
      <c r="E1" s="72"/>
      <c r="F1" s="72"/>
    </row>
    <row r="2" spans="1:6" ht="15.75" x14ac:dyDescent="0.25">
      <c r="A2" s="73" t="s">
        <v>39</v>
      </c>
      <c r="B2" s="73"/>
      <c r="C2" s="33"/>
      <c r="D2" s="2"/>
      <c r="E2" s="2"/>
      <c r="F2" s="1"/>
    </row>
    <row r="3" spans="1:6" ht="16.5" x14ac:dyDescent="0.25">
      <c r="A3" s="75" t="s">
        <v>58</v>
      </c>
      <c r="B3" s="75"/>
      <c r="C3" s="75"/>
      <c r="D3" s="2"/>
      <c r="E3" s="2"/>
      <c r="F3" s="1"/>
    </row>
    <row r="4" spans="1:6" ht="15.75" x14ac:dyDescent="0.25">
      <c r="A4" s="74" t="s">
        <v>43</v>
      </c>
      <c r="B4" s="74"/>
      <c r="C4" s="74"/>
      <c r="D4" s="74"/>
      <c r="E4" s="74"/>
      <c r="F4" s="74"/>
    </row>
    <row r="5" spans="1:6" ht="15.75" x14ac:dyDescent="0.25">
      <c r="A5" s="72" t="s">
        <v>60</v>
      </c>
      <c r="B5" s="72"/>
      <c r="C5" s="72"/>
      <c r="D5" s="72"/>
      <c r="E5" s="72"/>
      <c r="F5" s="72"/>
    </row>
    <row r="6" spans="1:6" ht="15.75" x14ac:dyDescent="0.25">
      <c r="A6" s="32"/>
      <c r="B6" s="3"/>
      <c r="C6" s="77"/>
      <c r="D6" s="77"/>
      <c r="E6" s="77" t="s">
        <v>1</v>
      </c>
      <c r="F6" s="77"/>
    </row>
    <row r="7" spans="1:6" ht="123.6" customHeight="1" x14ac:dyDescent="0.25">
      <c r="A7" s="4" t="s">
        <v>2</v>
      </c>
      <c r="B7" s="5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6" ht="27.6" customHeight="1" x14ac:dyDescent="0.25">
      <c r="A8" s="6">
        <v>1</v>
      </c>
      <c r="B8" s="6">
        <v>2</v>
      </c>
      <c r="C8" s="6">
        <v>3</v>
      </c>
      <c r="D8" s="6">
        <v>4</v>
      </c>
      <c r="E8" s="6" t="s">
        <v>8</v>
      </c>
      <c r="F8" s="6">
        <v>6</v>
      </c>
    </row>
    <row r="9" spans="1:6" ht="27.6" customHeight="1" x14ac:dyDescent="0.25">
      <c r="A9" s="7" t="s">
        <v>9</v>
      </c>
      <c r="B9" s="8" t="s">
        <v>10</v>
      </c>
      <c r="C9" s="9">
        <f>C10</f>
        <v>638848884</v>
      </c>
      <c r="D9" s="9">
        <f>D10</f>
        <v>638848884</v>
      </c>
      <c r="E9" s="10">
        <f>D9-C9</f>
        <v>0</v>
      </c>
      <c r="F9" s="11"/>
    </row>
    <row r="10" spans="1:6" ht="27.6" customHeight="1" x14ac:dyDescent="0.25">
      <c r="A10" s="12" t="s">
        <v>11</v>
      </c>
      <c r="B10" s="13" t="s">
        <v>12</v>
      </c>
      <c r="C10" s="14">
        <f>SUM(C11:C20)</f>
        <v>638848884</v>
      </c>
      <c r="D10" s="14">
        <f>SUM(D11:D20)</f>
        <v>638848884</v>
      </c>
      <c r="E10" s="15">
        <f t="shared" ref="E10:E57" si="0">D10-C10</f>
        <v>0</v>
      </c>
      <c r="F10" s="16"/>
    </row>
    <row r="11" spans="1:6" ht="27.6" customHeight="1" x14ac:dyDescent="0.25">
      <c r="A11" s="34">
        <v>1</v>
      </c>
      <c r="B11" s="38" t="s">
        <v>41</v>
      </c>
      <c r="C11" s="39">
        <v>156982500</v>
      </c>
      <c r="D11" s="39">
        <v>156982500</v>
      </c>
      <c r="E11" s="15">
        <f t="shared" si="0"/>
        <v>0</v>
      </c>
      <c r="F11" s="18"/>
    </row>
    <row r="12" spans="1:6" ht="27.6" customHeight="1" x14ac:dyDescent="0.25">
      <c r="A12" s="34">
        <v>2</v>
      </c>
      <c r="B12" s="40" t="s">
        <v>44</v>
      </c>
      <c r="C12" s="39">
        <v>188952000</v>
      </c>
      <c r="D12" s="39">
        <v>188952000</v>
      </c>
      <c r="E12" s="15">
        <f t="shared" si="0"/>
        <v>0</v>
      </c>
      <c r="F12" s="18"/>
    </row>
    <row r="13" spans="1:6" ht="27.6" customHeight="1" x14ac:dyDescent="0.25">
      <c r="A13" s="34">
        <v>3</v>
      </c>
      <c r="B13" s="38" t="s">
        <v>45</v>
      </c>
      <c r="C13" s="41">
        <v>29400000</v>
      </c>
      <c r="D13" s="41">
        <v>29400000</v>
      </c>
      <c r="E13" s="15">
        <f t="shared" si="0"/>
        <v>0</v>
      </c>
      <c r="F13" s="18"/>
    </row>
    <row r="14" spans="1:6" ht="27.6" customHeight="1" x14ac:dyDescent="0.25">
      <c r="A14" s="34">
        <v>5</v>
      </c>
      <c r="B14" s="38" t="s">
        <v>46</v>
      </c>
      <c r="C14" s="41">
        <v>17453115</v>
      </c>
      <c r="D14" s="41">
        <v>17453115</v>
      </c>
      <c r="E14" s="15">
        <f t="shared" si="0"/>
        <v>0</v>
      </c>
      <c r="F14" s="18"/>
    </row>
    <row r="15" spans="1:6" ht="27.6" customHeight="1" x14ac:dyDescent="0.25">
      <c r="A15" s="34">
        <v>6</v>
      </c>
      <c r="B15" s="38" t="s">
        <v>40</v>
      </c>
      <c r="C15" s="41">
        <v>6225000</v>
      </c>
      <c r="D15" s="41">
        <v>6225000</v>
      </c>
      <c r="E15" s="15">
        <f t="shared" si="0"/>
        <v>0</v>
      </c>
      <c r="F15" s="18"/>
    </row>
    <row r="16" spans="1:6" ht="27.6" customHeight="1" x14ac:dyDescent="0.25">
      <c r="A16" s="34">
        <v>7</v>
      </c>
      <c r="B16" s="38" t="s">
        <v>47</v>
      </c>
      <c r="C16" s="41">
        <v>53413000</v>
      </c>
      <c r="D16" s="41">
        <v>53413000</v>
      </c>
      <c r="E16" s="15">
        <f t="shared" si="0"/>
        <v>0</v>
      </c>
      <c r="F16" s="18"/>
    </row>
    <row r="17" spans="1:6" ht="27.6" customHeight="1" x14ac:dyDescent="0.25">
      <c r="A17" s="34">
        <v>8</v>
      </c>
      <c r="B17" s="38" t="s">
        <v>48</v>
      </c>
      <c r="C17" s="41">
        <v>70209000</v>
      </c>
      <c r="D17" s="41">
        <v>70209000</v>
      </c>
      <c r="E17" s="15">
        <f t="shared" si="0"/>
        <v>0</v>
      </c>
      <c r="F17" s="18"/>
    </row>
    <row r="18" spans="1:6" ht="27.6" customHeight="1" x14ac:dyDescent="0.25">
      <c r="A18" s="34">
        <v>9</v>
      </c>
      <c r="B18" s="38" t="s">
        <v>42</v>
      </c>
      <c r="C18" s="41">
        <v>31453156</v>
      </c>
      <c r="D18" s="41">
        <v>31453156</v>
      </c>
      <c r="E18" s="15">
        <f t="shared" si="0"/>
        <v>0</v>
      </c>
      <c r="F18" s="18"/>
    </row>
    <row r="19" spans="1:6" ht="27.6" customHeight="1" x14ac:dyDescent="0.25">
      <c r="A19" s="34">
        <v>10</v>
      </c>
      <c r="B19" s="38" t="s">
        <v>49</v>
      </c>
      <c r="C19" s="41">
        <v>58256000</v>
      </c>
      <c r="D19" s="41">
        <v>58256000</v>
      </c>
      <c r="E19" s="15">
        <f t="shared" si="0"/>
        <v>0</v>
      </c>
      <c r="F19" s="18"/>
    </row>
    <row r="20" spans="1:6" ht="27.6" customHeight="1" x14ac:dyDescent="0.25">
      <c r="A20" s="34">
        <v>11</v>
      </c>
      <c r="B20" s="38" t="s">
        <v>50</v>
      </c>
      <c r="C20" s="42">
        <f>'[1]Biểu 01'!$C$22</f>
        <v>26505113</v>
      </c>
      <c r="D20" s="35">
        <f>C20</f>
        <v>26505113</v>
      </c>
      <c r="E20" s="15">
        <f t="shared" si="0"/>
        <v>0</v>
      </c>
      <c r="F20" s="18"/>
    </row>
    <row r="21" spans="1:6" ht="27.6" customHeight="1" x14ac:dyDescent="0.25">
      <c r="A21" s="12" t="s">
        <v>13</v>
      </c>
      <c r="B21" s="20" t="s">
        <v>14</v>
      </c>
      <c r="C21" s="21">
        <f>SUM(C22:C31)</f>
        <v>630945980</v>
      </c>
      <c r="D21" s="21">
        <f>SUM(D22:D31)</f>
        <v>630945980</v>
      </c>
      <c r="E21" s="17">
        <f t="shared" si="0"/>
        <v>0</v>
      </c>
      <c r="F21" s="19"/>
    </row>
    <row r="22" spans="1:6" ht="27.6" customHeight="1" x14ac:dyDescent="0.25">
      <c r="A22" s="34">
        <v>1</v>
      </c>
      <c r="B22" s="38" t="s">
        <v>41</v>
      </c>
      <c r="C22" s="43">
        <v>155485930</v>
      </c>
      <c r="D22" s="36">
        <f>C22</f>
        <v>155485930</v>
      </c>
      <c r="E22" s="17">
        <f t="shared" si="0"/>
        <v>0</v>
      </c>
      <c r="F22" s="18"/>
    </row>
    <row r="23" spans="1:6" ht="27.6" customHeight="1" x14ac:dyDescent="0.25">
      <c r="A23" s="34">
        <v>2</v>
      </c>
      <c r="B23" s="40" t="s">
        <v>44</v>
      </c>
      <c r="C23" s="44">
        <v>186746195</v>
      </c>
      <c r="D23" s="36">
        <f t="shared" ref="D23:D31" si="1">C23</f>
        <v>186746195</v>
      </c>
      <c r="E23" s="17">
        <f t="shared" si="0"/>
        <v>0</v>
      </c>
      <c r="F23" s="18"/>
    </row>
    <row r="24" spans="1:6" ht="27.6" customHeight="1" x14ac:dyDescent="0.25">
      <c r="A24" s="34">
        <v>3</v>
      </c>
      <c r="B24" s="38" t="s">
        <v>45</v>
      </c>
      <c r="C24" s="45">
        <v>29400000</v>
      </c>
      <c r="D24" s="36">
        <f t="shared" si="1"/>
        <v>29400000</v>
      </c>
      <c r="E24" s="17">
        <f t="shared" si="0"/>
        <v>0</v>
      </c>
      <c r="F24" s="18"/>
    </row>
    <row r="25" spans="1:6" ht="27.6" customHeight="1" x14ac:dyDescent="0.25">
      <c r="A25" s="34">
        <v>5</v>
      </c>
      <c r="B25" s="38" t="s">
        <v>46</v>
      </c>
      <c r="C25" s="45">
        <v>17453115</v>
      </c>
      <c r="D25" s="36">
        <f t="shared" si="1"/>
        <v>17453115</v>
      </c>
      <c r="E25" s="17">
        <f t="shared" si="0"/>
        <v>0</v>
      </c>
      <c r="F25" s="18"/>
    </row>
    <row r="26" spans="1:6" ht="27.6" customHeight="1" x14ac:dyDescent="0.25">
      <c r="A26" s="34">
        <v>6</v>
      </c>
      <c r="B26" s="38" t="s">
        <v>40</v>
      </c>
      <c r="C26" s="45">
        <v>6225000</v>
      </c>
      <c r="D26" s="36">
        <f t="shared" si="1"/>
        <v>6225000</v>
      </c>
      <c r="E26" s="17">
        <f t="shared" si="0"/>
        <v>0</v>
      </c>
      <c r="F26" s="18"/>
    </row>
    <row r="27" spans="1:6" ht="27.6" customHeight="1" x14ac:dyDescent="0.25">
      <c r="A27" s="34">
        <v>7</v>
      </c>
      <c r="B27" s="38" t="s">
        <v>47</v>
      </c>
      <c r="C27" s="45">
        <v>52633640</v>
      </c>
      <c r="D27" s="36">
        <f t="shared" si="1"/>
        <v>52633640</v>
      </c>
      <c r="E27" s="17">
        <f t="shared" si="0"/>
        <v>0</v>
      </c>
      <c r="F27" s="18"/>
    </row>
    <row r="28" spans="1:6" ht="27.6" customHeight="1" x14ac:dyDescent="0.25">
      <c r="A28" s="34">
        <v>8</v>
      </c>
      <c r="B28" s="38" t="s">
        <v>48</v>
      </c>
      <c r="C28" s="45">
        <v>67860400</v>
      </c>
      <c r="D28" s="36">
        <f t="shared" si="1"/>
        <v>67860400</v>
      </c>
      <c r="E28" s="17">
        <f t="shared" si="0"/>
        <v>0</v>
      </c>
      <c r="F28" s="18"/>
    </row>
    <row r="29" spans="1:6" ht="27.6" customHeight="1" x14ac:dyDescent="0.25">
      <c r="A29" s="34">
        <v>9</v>
      </c>
      <c r="B29" s="38" t="s">
        <v>42</v>
      </c>
      <c r="C29" s="46">
        <v>31659000</v>
      </c>
      <c r="D29" s="36">
        <f t="shared" si="1"/>
        <v>31659000</v>
      </c>
      <c r="E29" s="17">
        <f t="shared" si="0"/>
        <v>0</v>
      </c>
      <c r="F29" s="18"/>
    </row>
    <row r="30" spans="1:6" ht="27.6" customHeight="1" x14ac:dyDescent="0.25">
      <c r="A30" s="34">
        <v>10</v>
      </c>
      <c r="B30" s="38" t="s">
        <v>49</v>
      </c>
      <c r="C30" s="46">
        <v>58256000</v>
      </c>
      <c r="D30" s="36">
        <f t="shared" si="1"/>
        <v>58256000</v>
      </c>
      <c r="E30" s="17">
        <f t="shared" si="0"/>
        <v>0</v>
      </c>
      <c r="F30" s="18"/>
    </row>
    <row r="31" spans="1:6" ht="27.6" customHeight="1" x14ac:dyDescent="0.25">
      <c r="A31" s="34">
        <v>11</v>
      </c>
      <c r="B31" s="38" t="s">
        <v>50</v>
      </c>
      <c r="C31" s="36">
        <f>'[1]Biểu 01'!$I$22</f>
        <v>25226700</v>
      </c>
      <c r="D31" s="36">
        <f t="shared" si="1"/>
        <v>25226700</v>
      </c>
      <c r="E31" s="17">
        <f t="shared" si="0"/>
        <v>0</v>
      </c>
      <c r="F31" s="18"/>
    </row>
    <row r="32" spans="1:6" ht="27.6" customHeight="1" x14ac:dyDescent="0.25">
      <c r="A32" s="22" t="s">
        <v>15</v>
      </c>
      <c r="B32" s="23" t="s">
        <v>16</v>
      </c>
      <c r="C32" s="24">
        <f>C33+C56</f>
        <v>5329315200</v>
      </c>
      <c r="D32" s="24">
        <f>D33+D56</f>
        <v>5329315200</v>
      </c>
      <c r="E32" s="25">
        <f t="shared" si="0"/>
        <v>0</v>
      </c>
      <c r="F32" s="26"/>
    </row>
    <row r="33" spans="1:6" ht="27.6" customHeight="1" x14ac:dyDescent="0.25">
      <c r="A33" s="47" t="s">
        <v>9</v>
      </c>
      <c r="B33" s="48" t="s">
        <v>17</v>
      </c>
      <c r="C33" s="49">
        <f>C34+C42+C55+C51</f>
        <v>5073500000</v>
      </c>
      <c r="D33" s="49">
        <f>D34+D42+D55+D51</f>
        <v>5073500000</v>
      </c>
      <c r="E33" s="27">
        <f t="shared" si="0"/>
        <v>0</v>
      </c>
      <c r="F33" s="28"/>
    </row>
    <row r="34" spans="1:6" ht="27.6" customHeight="1" x14ac:dyDescent="0.25">
      <c r="A34" s="50">
        <v>1</v>
      </c>
      <c r="B34" s="51" t="s">
        <v>18</v>
      </c>
      <c r="C34" s="52">
        <f>SUM(C35:C40)</f>
        <v>4316500000</v>
      </c>
      <c r="D34" s="52">
        <f>SUM(D35:D40)</f>
        <v>4316500000</v>
      </c>
      <c r="E34" s="27">
        <f t="shared" si="0"/>
        <v>0</v>
      </c>
      <c r="F34" s="28"/>
    </row>
    <row r="35" spans="1:6" ht="27.6" customHeight="1" x14ac:dyDescent="0.25">
      <c r="A35" s="50"/>
      <c r="B35" s="53" t="s">
        <v>19</v>
      </c>
      <c r="C35" s="54">
        <f>2138000000+50800000</f>
        <v>2188800000</v>
      </c>
      <c r="D35" s="54">
        <f>2138000000+50800000</f>
        <v>2188800000</v>
      </c>
      <c r="E35" s="27">
        <f t="shared" si="0"/>
        <v>0</v>
      </c>
      <c r="F35" s="29"/>
    </row>
    <row r="36" spans="1:6" ht="27.6" customHeight="1" x14ac:dyDescent="0.25">
      <c r="A36" s="50"/>
      <c r="B36" s="53" t="s">
        <v>20</v>
      </c>
      <c r="C36" s="55"/>
      <c r="D36" s="55"/>
      <c r="E36" s="27">
        <f t="shared" si="0"/>
        <v>0</v>
      </c>
      <c r="F36" s="29"/>
    </row>
    <row r="37" spans="1:6" ht="27.6" customHeight="1" x14ac:dyDescent="0.25">
      <c r="A37" s="50"/>
      <c r="B37" s="53" t="s">
        <v>21</v>
      </c>
      <c r="C37" s="54">
        <f>1509000000+15000000</f>
        <v>1524000000</v>
      </c>
      <c r="D37" s="54">
        <f>1509000000+15000000</f>
        <v>1524000000</v>
      </c>
      <c r="E37" s="27">
        <f t="shared" si="0"/>
        <v>0</v>
      </c>
      <c r="F37" s="29"/>
    </row>
    <row r="38" spans="1:6" ht="27.6" customHeight="1" x14ac:dyDescent="0.25">
      <c r="A38" s="50"/>
      <c r="B38" s="53" t="s">
        <v>22</v>
      </c>
      <c r="C38" s="54">
        <v>20000000</v>
      </c>
      <c r="D38" s="54">
        <v>20000000</v>
      </c>
      <c r="E38" s="27">
        <f t="shared" si="0"/>
        <v>0</v>
      </c>
      <c r="F38" s="29"/>
    </row>
    <row r="39" spans="1:6" ht="27.6" customHeight="1" x14ac:dyDescent="0.25">
      <c r="A39" s="50"/>
      <c r="B39" s="53" t="s">
        <v>23</v>
      </c>
      <c r="C39" s="54">
        <v>12000000</v>
      </c>
      <c r="D39" s="54">
        <v>12000000</v>
      </c>
      <c r="E39" s="27">
        <f t="shared" si="0"/>
        <v>0</v>
      </c>
      <c r="F39" s="29"/>
    </row>
    <row r="40" spans="1:6" ht="27.6" customHeight="1" x14ac:dyDescent="0.25">
      <c r="A40" s="50"/>
      <c r="B40" s="53" t="s">
        <v>24</v>
      </c>
      <c r="C40" s="54">
        <f>560000000+11700000</f>
        <v>571700000</v>
      </c>
      <c r="D40" s="54">
        <f>560000000+11700000</f>
        <v>571700000</v>
      </c>
      <c r="E40" s="27">
        <f t="shared" si="0"/>
        <v>0</v>
      </c>
      <c r="F40" s="29"/>
    </row>
    <row r="41" spans="1:6" ht="27.6" customHeight="1" x14ac:dyDescent="0.25">
      <c r="A41" s="50"/>
      <c r="B41" s="53" t="s">
        <v>25</v>
      </c>
      <c r="C41" s="55"/>
      <c r="D41" s="55"/>
      <c r="E41" s="27">
        <f t="shared" si="0"/>
        <v>0</v>
      </c>
      <c r="F41" s="29"/>
    </row>
    <row r="42" spans="1:6" ht="27.6" customHeight="1" x14ac:dyDescent="0.25">
      <c r="A42" s="56">
        <v>2</v>
      </c>
      <c r="B42" s="51" t="s">
        <v>26</v>
      </c>
      <c r="C42" s="52">
        <f>SUM(C43:C50)</f>
        <v>636000000</v>
      </c>
      <c r="D42" s="52">
        <f>SUM(D43:D50)</f>
        <v>636000000</v>
      </c>
      <c r="E42" s="27">
        <f t="shared" si="0"/>
        <v>0</v>
      </c>
      <c r="F42" s="28"/>
    </row>
    <row r="43" spans="1:6" ht="27.6" customHeight="1" x14ac:dyDescent="0.25">
      <c r="A43" s="56"/>
      <c r="B43" s="53" t="s">
        <v>27</v>
      </c>
      <c r="C43" s="54">
        <v>60000000</v>
      </c>
      <c r="D43" s="54">
        <v>60000000</v>
      </c>
      <c r="E43" s="27">
        <f t="shared" si="0"/>
        <v>0</v>
      </c>
      <c r="F43" s="30"/>
    </row>
    <row r="44" spans="1:6" ht="27.6" customHeight="1" x14ac:dyDescent="0.25">
      <c r="A44" s="56"/>
      <c r="B44" s="53" t="s">
        <v>28</v>
      </c>
      <c r="C44" s="54">
        <v>65000000</v>
      </c>
      <c r="D44" s="54">
        <v>65000000</v>
      </c>
      <c r="E44" s="27">
        <f t="shared" si="0"/>
        <v>0</v>
      </c>
      <c r="F44" s="30"/>
    </row>
    <row r="45" spans="1:6" ht="27.6" customHeight="1" x14ac:dyDescent="0.25">
      <c r="A45" s="47"/>
      <c r="B45" s="53" t="s">
        <v>29</v>
      </c>
      <c r="C45" s="57">
        <v>25000000</v>
      </c>
      <c r="D45" s="57">
        <v>25000000</v>
      </c>
      <c r="E45" s="27">
        <f t="shared" si="0"/>
        <v>0</v>
      </c>
      <c r="F45" s="30"/>
    </row>
    <row r="46" spans="1:6" ht="27.6" customHeight="1" x14ac:dyDescent="0.25">
      <c r="A46" s="47"/>
      <c r="B46" s="53" t="s">
        <v>30</v>
      </c>
      <c r="C46" s="57"/>
      <c r="D46" s="57"/>
      <c r="E46" s="27">
        <f t="shared" si="0"/>
        <v>0</v>
      </c>
      <c r="F46" s="30"/>
    </row>
    <row r="47" spans="1:6" ht="27.6" customHeight="1" x14ac:dyDescent="0.25">
      <c r="A47" s="47"/>
      <c r="B47" s="53" t="s">
        <v>31</v>
      </c>
      <c r="C47" s="57">
        <v>15000000</v>
      </c>
      <c r="D47" s="57">
        <v>15000000</v>
      </c>
      <c r="E47" s="27">
        <f t="shared" si="0"/>
        <v>0</v>
      </c>
      <c r="F47" s="30"/>
    </row>
    <row r="48" spans="1:6" ht="27.6" customHeight="1" x14ac:dyDescent="0.25">
      <c r="A48" s="58"/>
      <c r="B48" s="53" t="s">
        <v>32</v>
      </c>
      <c r="C48" s="57">
        <v>100000000</v>
      </c>
      <c r="D48" s="57">
        <v>100000000</v>
      </c>
      <c r="E48" s="27">
        <f t="shared" si="0"/>
        <v>0</v>
      </c>
      <c r="F48" s="30"/>
    </row>
    <row r="49" spans="1:6" ht="27.6" customHeight="1" x14ac:dyDescent="0.25">
      <c r="A49" s="58"/>
      <c r="B49" s="53" t="s">
        <v>51</v>
      </c>
      <c r="C49" s="57">
        <v>190000000</v>
      </c>
      <c r="D49" s="57">
        <v>190000000</v>
      </c>
      <c r="E49" s="27">
        <f t="shared" si="0"/>
        <v>0</v>
      </c>
      <c r="F49" s="30"/>
    </row>
    <row r="50" spans="1:6" ht="27.6" customHeight="1" x14ac:dyDescent="0.25">
      <c r="A50" s="58"/>
      <c r="B50" s="53" t="s">
        <v>34</v>
      </c>
      <c r="C50" s="57">
        <v>181000000</v>
      </c>
      <c r="D50" s="57">
        <v>181000000</v>
      </c>
      <c r="E50" s="27">
        <f t="shared" si="0"/>
        <v>0</v>
      </c>
      <c r="F50" s="30"/>
    </row>
    <row r="51" spans="1:6" ht="27.6" customHeight="1" x14ac:dyDescent="0.25">
      <c r="A51" s="58">
        <v>3</v>
      </c>
      <c r="B51" s="51" t="s">
        <v>35</v>
      </c>
      <c r="C51" s="59">
        <f>C52</f>
        <v>20000000</v>
      </c>
      <c r="D51" s="59">
        <f>D52</f>
        <v>20000000</v>
      </c>
      <c r="E51" s="27">
        <f t="shared" si="0"/>
        <v>0</v>
      </c>
      <c r="F51" s="30"/>
    </row>
    <row r="52" spans="1:6" ht="27.6" customHeight="1" x14ac:dyDescent="0.25">
      <c r="A52" s="58"/>
      <c r="B52" s="53" t="s">
        <v>33</v>
      </c>
      <c r="C52" s="57">
        <v>20000000</v>
      </c>
      <c r="D52" s="57">
        <v>20000000</v>
      </c>
      <c r="E52" s="27">
        <f t="shared" si="0"/>
        <v>0</v>
      </c>
      <c r="F52" s="30"/>
    </row>
    <row r="53" spans="1:6" ht="27.6" customHeight="1" x14ac:dyDescent="0.25">
      <c r="A53" s="58"/>
      <c r="B53" s="53" t="s">
        <v>52</v>
      </c>
      <c r="C53" s="57"/>
      <c r="D53" s="57"/>
      <c r="E53" s="27">
        <f t="shared" si="0"/>
        <v>0</v>
      </c>
      <c r="F53" s="30"/>
    </row>
    <row r="54" spans="1:6" ht="27.6" customHeight="1" x14ac:dyDescent="0.25">
      <c r="A54" s="58"/>
      <c r="B54" s="60" t="s">
        <v>53</v>
      </c>
      <c r="C54" s="61"/>
      <c r="D54" s="61"/>
      <c r="E54" s="27">
        <f t="shared" si="0"/>
        <v>0</v>
      </c>
      <c r="F54" s="30"/>
    </row>
    <row r="55" spans="1:6" ht="27.6" customHeight="1" x14ac:dyDescent="0.25">
      <c r="A55" s="58">
        <v>4</v>
      </c>
      <c r="B55" s="51" t="s">
        <v>36</v>
      </c>
      <c r="C55" s="62">
        <v>101000000</v>
      </c>
      <c r="D55" s="62">
        <v>101000000</v>
      </c>
      <c r="E55" s="27">
        <f t="shared" si="0"/>
        <v>0</v>
      </c>
      <c r="F55" s="30"/>
    </row>
    <row r="56" spans="1:6" ht="27.6" customHeight="1" x14ac:dyDescent="0.25">
      <c r="A56" s="63" t="s">
        <v>15</v>
      </c>
      <c r="B56" s="64" t="s">
        <v>37</v>
      </c>
      <c r="C56" s="37">
        <f>C57+C60</f>
        <v>255815200</v>
      </c>
      <c r="D56" s="37">
        <f>D57+D60</f>
        <v>255815200</v>
      </c>
      <c r="E56" s="27">
        <f t="shared" si="0"/>
        <v>0</v>
      </c>
      <c r="F56" s="30"/>
    </row>
    <row r="57" spans="1:6" ht="27.6" customHeight="1" x14ac:dyDescent="0.25">
      <c r="A57" s="50">
        <v>1</v>
      </c>
      <c r="B57" s="65" t="s">
        <v>18</v>
      </c>
      <c r="C57" s="37">
        <f>C58+C59</f>
        <v>30815200</v>
      </c>
      <c r="D57" s="37">
        <f>D58+D59</f>
        <v>30815200</v>
      </c>
      <c r="E57" s="27">
        <f t="shared" si="0"/>
        <v>0</v>
      </c>
      <c r="F57" s="30"/>
    </row>
    <row r="58" spans="1:6" ht="27.6" customHeight="1" x14ac:dyDescent="0.25">
      <c r="A58" s="63"/>
      <c r="B58" s="66" t="s">
        <v>21</v>
      </c>
      <c r="C58" s="67">
        <v>21015200</v>
      </c>
      <c r="D58" s="67">
        <v>21015200</v>
      </c>
      <c r="E58" s="27"/>
      <c r="F58" s="30"/>
    </row>
    <row r="59" spans="1:6" ht="27.6" customHeight="1" x14ac:dyDescent="0.25">
      <c r="A59" s="63"/>
      <c r="B59" s="66" t="s">
        <v>54</v>
      </c>
      <c r="C59" s="67">
        <v>9800000</v>
      </c>
      <c r="D59" s="67">
        <v>9800000</v>
      </c>
      <c r="E59" s="27"/>
      <c r="F59" s="30"/>
    </row>
    <row r="60" spans="1:6" ht="27.6" customHeight="1" x14ac:dyDescent="0.25">
      <c r="A60" s="56">
        <v>2</v>
      </c>
      <c r="B60" s="51" t="s">
        <v>26</v>
      </c>
      <c r="C60" s="37">
        <f>C61</f>
        <v>225000000</v>
      </c>
      <c r="D60" s="37">
        <f>D61</f>
        <v>225000000</v>
      </c>
      <c r="E60" s="27"/>
      <c r="F60" s="30"/>
    </row>
    <row r="61" spans="1:6" ht="27.6" customHeight="1" x14ac:dyDescent="0.25">
      <c r="A61" s="63"/>
      <c r="B61" s="53" t="s">
        <v>55</v>
      </c>
      <c r="C61" s="67">
        <v>225000000</v>
      </c>
      <c r="D61" s="67">
        <v>225000000</v>
      </c>
      <c r="E61" s="27"/>
      <c r="F61" s="30"/>
    </row>
    <row r="62" spans="1:6" ht="27.6" customHeight="1" x14ac:dyDescent="0.25">
      <c r="A62" s="63"/>
      <c r="B62" s="53" t="s">
        <v>34</v>
      </c>
      <c r="C62" s="68"/>
      <c r="D62" s="68"/>
      <c r="E62" s="27"/>
      <c r="F62" s="30"/>
    </row>
    <row r="63" spans="1:6" ht="27.6" customHeight="1" x14ac:dyDescent="0.25">
      <c r="A63" s="63"/>
      <c r="B63" s="53" t="s">
        <v>56</v>
      </c>
      <c r="C63" s="68"/>
      <c r="D63" s="37"/>
      <c r="E63" s="27"/>
      <c r="F63" s="30"/>
    </row>
    <row r="64" spans="1:6" ht="27.6" customHeight="1" x14ac:dyDescent="0.25">
      <c r="A64" s="63"/>
      <c r="B64" s="69" t="s">
        <v>25</v>
      </c>
      <c r="C64" s="68"/>
      <c r="D64" s="37"/>
      <c r="E64" s="27"/>
      <c r="F64" s="30"/>
    </row>
    <row r="65" spans="1:6" ht="27.6" customHeight="1" x14ac:dyDescent="0.25">
      <c r="A65" s="63"/>
      <c r="B65" s="69" t="s">
        <v>32</v>
      </c>
      <c r="C65" s="68"/>
      <c r="D65" s="37"/>
      <c r="E65" s="27"/>
      <c r="F65" s="30"/>
    </row>
    <row r="66" spans="1:6" ht="27.6" customHeight="1" x14ac:dyDescent="0.25">
      <c r="A66" s="70"/>
      <c r="B66" s="71"/>
      <c r="C66" s="68"/>
      <c r="D66" s="37"/>
      <c r="E66" s="27"/>
      <c r="F66" s="30"/>
    </row>
    <row r="67" spans="1:6" ht="15.75" x14ac:dyDescent="0.25">
      <c r="A67" s="31"/>
      <c r="B67" s="1"/>
      <c r="C67" s="1"/>
      <c r="D67" s="1"/>
      <c r="E67" s="1"/>
      <c r="F67" s="1"/>
    </row>
    <row r="68" spans="1:6" ht="16.5" x14ac:dyDescent="0.25">
      <c r="A68" s="31"/>
      <c r="B68" s="1"/>
      <c r="C68" s="78" t="s">
        <v>38</v>
      </c>
      <c r="D68" s="78"/>
      <c r="E68" s="78"/>
      <c r="F68" s="78"/>
    </row>
    <row r="69" spans="1:6" ht="16.5" x14ac:dyDescent="0.25">
      <c r="A69" s="31"/>
      <c r="B69" s="1"/>
      <c r="C69" s="79" t="s">
        <v>57</v>
      </c>
      <c r="D69" s="79"/>
      <c r="E69" s="79"/>
      <c r="F69" s="79"/>
    </row>
    <row r="70" spans="1:6" ht="15.75" x14ac:dyDescent="0.25">
      <c r="A70" s="31"/>
      <c r="B70" s="1"/>
      <c r="C70" s="1"/>
      <c r="D70" s="1"/>
      <c r="E70" s="1"/>
      <c r="F70" s="1"/>
    </row>
    <row r="71" spans="1:6" ht="15.75" x14ac:dyDescent="0.25">
      <c r="A71" s="31"/>
      <c r="B71" s="1"/>
      <c r="C71" s="1"/>
      <c r="D71" s="1"/>
      <c r="E71" s="1"/>
      <c r="F71" s="1"/>
    </row>
    <row r="72" spans="1:6" ht="15.75" x14ac:dyDescent="0.25">
      <c r="A72" s="31"/>
      <c r="B72" s="1"/>
      <c r="C72" s="1"/>
      <c r="D72" s="1"/>
      <c r="E72" s="1"/>
      <c r="F72" s="1"/>
    </row>
    <row r="73" spans="1:6" ht="15.75" x14ac:dyDescent="0.25">
      <c r="A73" s="31"/>
      <c r="B73" s="1"/>
      <c r="C73" s="1"/>
      <c r="D73" s="1"/>
      <c r="E73" s="1"/>
      <c r="F73" s="1"/>
    </row>
    <row r="74" spans="1:6" ht="15.75" x14ac:dyDescent="0.25">
      <c r="A74" s="31"/>
      <c r="B74" s="1"/>
      <c r="C74" s="1"/>
      <c r="D74" s="1"/>
      <c r="E74" s="1"/>
      <c r="F74" s="1"/>
    </row>
    <row r="75" spans="1:6" ht="15.75" x14ac:dyDescent="0.25">
      <c r="A75" s="31"/>
      <c r="B75" s="1"/>
      <c r="C75" s="1"/>
      <c r="D75" s="1"/>
      <c r="E75" s="1"/>
      <c r="F75" s="1"/>
    </row>
    <row r="76" spans="1:6" ht="15.75" x14ac:dyDescent="0.25">
      <c r="A76" s="31"/>
      <c r="B76" s="1"/>
      <c r="C76" s="1"/>
      <c r="D76" s="1"/>
      <c r="E76" s="1"/>
      <c r="F76" s="1"/>
    </row>
    <row r="77" spans="1:6" ht="15.75" x14ac:dyDescent="0.25">
      <c r="A77" s="31"/>
      <c r="B77" s="1"/>
      <c r="C77" s="1"/>
      <c r="D77" s="1"/>
      <c r="E77" s="1"/>
      <c r="F77" s="1"/>
    </row>
    <row r="78" spans="1:6" ht="16.5" x14ac:dyDescent="0.25">
      <c r="A78" s="31"/>
      <c r="B78" s="1"/>
      <c r="C78" s="76" t="s">
        <v>59</v>
      </c>
      <c r="D78" s="76"/>
      <c r="E78" s="76"/>
      <c r="F78" s="76"/>
    </row>
    <row r="79" spans="1:6" ht="15.75" x14ac:dyDescent="0.25">
      <c r="A79" s="31"/>
      <c r="B79" s="1"/>
      <c r="C79" s="1"/>
      <c r="D79" s="1"/>
      <c r="E79" s="1"/>
      <c r="F79" s="1"/>
    </row>
    <row r="80" spans="1:6" ht="15.75" x14ac:dyDescent="0.25">
      <c r="A80" s="31"/>
      <c r="B80" s="1"/>
      <c r="C80" s="1"/>
      <c r="D80" s="1"/>
      <c r="E80" s="1"/>
      <c r="F80" s="1"/>
    </row>
    <row r="81" spans="1:6" ht="15.75" x14ac:dyDescent="0.25">
      <c r="A81" s="31"/>
      <c r="B81" s="1"/>
      <c r="C81" s="1"/>
      <c r="D81" s="1"/>
      <c r="E81" s="1"/>
      <c r="F81" s="1"/>
    </row>
  </sheetData>
  <mergeCells count="10">
    <mergeCell ref="C78:F78"/>
    <mergeCell ref="C6:D6"/>
    <mergeCell ref="E6:F6"/>
    <mergeCell ref="C68:F68"/>
    <mergeCell ref="C69:F69"/>
    <mergeCell ref="A1:F1"/>
    <mergeCell ref="A2:B2"/>
    <mergeCell ref="A4:F4"/>
    <mergeCell ref="A5:F5"/>
    <mergeCell ref="A3:C3"/>
  </mergeCells>
  <pageMargins left="0.49" right="0.2" top="0.27" bottom="0.27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B4 2021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2022-04-14T04:05:44Z</cp:lastPrinted>
  <dcterms:created xsi:type="dcterms:W3CDTF">2020-06-29T09:26:08Z</dcterms:created>
  <dcterms:modified xsi:type="dcterms:W3CDTF">2022-04-19T08:03:42Z</dcterms:modified>
</cp:coreProperties>
</file>