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0730" windowHeight="11760"/>
  </bookViews>
  <sheets>
    <sheet name="B2" sheetId="2" r:id="rId1"/>
    <sheet name="QN" sheetId="3" r:id="rId2"/>
    <sheet name="Sheet2" sheetId="5" r:id="rId3"/>
    <sheet name="B3" sheetId="6" r:id="rId4"/>
    <sheet name="Sheet4" sheetId="7" r:id="rId5"/>
  </sheets>
  <externalReferences>
    <externalReference r:id="rId6"/>
    <externalReference r:id="rId7"/>
  </externalReferences>
  <calcPr calcId="144525"/>
</workbook>
</file>

<file path=xl/calcChain.xml><?xml version="1.0" encoding="utf-8"?>
<calcChain xmlns="http://schemas.openxmlformats.org/spreadsheetml/2006/main">
  <c r="C21" i="3" l="1"/>
  <c r="D11" i="3"/>
  <c r="C11" i="3"/>
  <c r="D29" i="3"/>
  <c r="D21" i="3" s="1"/>
  <c r="D22" i="6"/>
  <c r="F44" i="6"/>
  <c r="F43" i="6"/>
  <c r="E41" i="6"/>
  <c r="E39" i="6"/>
  <c r="E38" i="6"/>
  <c r="E37" i="6"/>
  <c r="E36" i="6"/>
  <c r="E35" i="6"/>
  <c r="E34" i="6"/>
  <c r="E33" i="6"/>
  <c r="E32" i="6"/>
  <c r="E31" i="6"/>
  <c r="D30" i="6"/>
  <c r="C30" i="6"/>
  <c r="E28" i="6"/>
  <c r="E27" i="6"/>
  <c r="E26" i="6"/>
  <c r="E25" i="6"/>
  <c r="E23" i="6"/>
  <c r="C22" i="6"/>
  <c r="C22" i="2"/>
  <c r="C20" i="2" s="1"/>
  <c r="E22" i="6" l="1"/>
  <c r="C20" i="6"/>
  <c r="C19" i="6" s="1"/>
  <c r="E30" i="6"/>
  <c r="D20" i="6"/>
  <c r="F22" i="6"/>
  <c r="D19" i="6" l="1"/>
  <c r="E19" i="6" s="1"/>
  <c r="E20" i="6"/>
</calcChain>
</file>

<file path=xl/comments1.xml><?xml version="1.0" encoding="utf-8"?>
<comments xmlns="http://schemas.openxmlformats.org/spreadsheetml/2006/main">
  <authors>
    <author>Mr:Le Minh Khai</author>
  </authors>
  <commentList>
    <comment ref="B24" authorId="0">
      <text>
        <r>
          <rPr>
            <b/>
            <sz val="8"/>
            <color indexed="81"/>
            <rFont val="Tahoma"/>
            <family val="2"/>
          </rPr>
          <t>Mr:Le Minh Khai:</t>
        </r>
        <r>
          <rPr>
            <sz val="8"/>
            <color indexed="81"/>
            <rFont val="Tahoma"/>
            <family val="2"/>
          </rPr>
          <t xml:space="preserve">
</t>
        </r>
      </text>
    </comment>
  </commentList>
</comments>
</file>

<file path=xl/sharedStrings.xml><?xml version="1.0" encoding="utf-8"?>
<sst xmlns="http://schemas.openxmlformats.org/spreadsheetml/2006/main" count="182" uniqueCount="135">
  <si>
    <t>Chương:622</t>
  </si>
  <si>
    <t>ĐV tính:  : Đồng</t>
  </si>
  <si>
    <t>Số TT</t>
  </si>
  <si>
    <t>Nội dung</t>
  </si>
  <si>
    <t>I</t>
  </si>
  <si>
    <t>Quyết toán thu</t>
  </si>
  <si>
    <t>A</t>
  </si>
  <si>
    <t>Tổng số thu</t>
  </si>
  <si>
    <t>1,2</t>
  </si>
  <si>
    <t>Thu khác</t>
  </si>
  <si>
    <t>a</t>
  </si>
  <si>
    <t>Nước uống</t>
  </si>
  <si>
    <t> b</t>
  </si>
  <si>
    <t>Tin học</t>
  </si>
  <si>
    <t>c</t>
  </si>
  <si>
    <t>Tiềng Anh NNN</t>
  </si>
  <si>
    <t>d</t>
  </si>
  <si>
    <t>e</t>
  </si>
  <si>
    <t>B</t>
  </si>
  <si>
    <t>Chi từ nguồn thu được để lại</t>
  </si>
  <si>
    <t>Chi khác</t>
  </si>
  <si>
    <t>b</t>
  </si>
  <si>
    <t>II</t>
  </si>
  <si>
    <t>Chi quản lý hành chính</t>
  </si>
  <si>
    <t>Nghiên cứu khoa học</t>
  </si>
  <si>
    <t>Chi sự nghiệp giáo dục, đào tạo, dạy nghề</t>
  </si>
  <si>
    <t>3,1</t>
  </si>
  <si>
    <t>Kinh phí nhiệm vụ thường xuyên</t>
  </si>
  <si>
    <t>3,2</t>
  </si>
  <si>
    <t>Kinh phí nhiệm vụ không thường xuyên</t>
  </si>
  <si>
    <t>Hiệu trưởng </t>
  </si>
  <si>
    <t>(Dùng cho đơn vị sử dụng ngân sách)</t>
  </si>
  <si>
    <t>Đvt:  đồng</t>
  </si>
  <si>
    <t>Dự toán được giao</t>
  </si>
  <si>
    <t>Tổng số thu, chi, nộp ngân sách phí, lệ phí</t>
  </si>
  <si>
    <t>Số thu phí, lệ phí</t>
  </si>
  <si>
    <t>1,1</t>
  </si>
  <si>
    <t xml:space="preserve"> Học phí</t>
  </si>
  <si>
    <t xml:space="preserve"> Lệ phí </t>
  </si>
  <si>
    <t>Chi từ nguồn thu phí được để lại</t>
  </si>
  <si>
    <t>2,1</t>
  </si>
  <si>
    <t>Phí</t>
  </si>
  <si>
    <t>2,2</t>
  </si>
  <si>
    <t>Kinh phí thực hiện chế độ tự chủ</t>
  </si>
  <si>
    <t>Kinh phí không thực hiện chế độ tự chủ</t>
  </si>
  <si>
    <t>Số phí, lệ phí nộp NSNN</t>
  </si>
  <si>
    <t>Lệ phí</t>
  </si>
  <si>
    <t>Dự toán chi ngân sách nhà nước</t>
  </si>
  <si>
    <t>Kinh phí thực hiện nhiệm vụ khoa học công nghệ</t>
  </si>
  <si>
    <t>2,3</t>
  </si>
  <si>
    <t>3,3</t>
  </si>
  <si>
    <t>Kinh phí nhiệm vụ CCTL</t>
  </si>
  <si>
    <t>Chương:622-070-072</t>
  </si>
  <si>
    <t>Tổng cộng</t>
  </si>
  <si>
    <t>STT</t>
  </si>
  <si>
    <t>III</t>
  </si>
  <si>
    <t>Nguồn ngân sách trong nước</t>
  </si>
  <si>
    <t>Biểu số 2 - Ban hành kèm theo Thông tư số 90/2017/TT-BTC ngày 28 tháng 9 năm 2018 của Bộ Tài chính</t>
  </si>
  <si>
    <t xml:space="preserve">Phạm Văn Lượng </t>
  </si>
  <si>
    <t>Đơn vị:TRƯỜNG TIỂU HỌC HOÀNG QuẾ</t>
  </si>
  <si>
    <t>Kỹ năng sống</t>
  </si>
  <si>
    <t>Vệ sinh MT</t>
  </si>
  <si>
    <t>Xe đạp</t>
  </si>
  <si>
    <t>g</t>
  </si>
  <si>
    <t>l</t>
  </si>
  <si>
    <t xml:space="preserve">Đơn vị:Trường Tiểu học Hoàng Quế </t>
  </si>
  <si>
    <t>BÁO CÁO TỔNG HỢP</t>
  </si>
  <si>
    <t>VỀ BAN HÀNH QUY CHẾ QUẢN LÝ, SỬ DỤNG TÀI SẢN CÔNG</t>
  </si>
  <si>
    <t>Tên tài sản</t>
  </si>
  <si>
    <t>Số QĐ/VB</t>
  </si>
  <si>
    <t>Ban hành quy chế</t>
  </si>
  <si>
    <t>Ngày, tháng năm ban hành</t>
  </si>
  <si>
    <t>Nội dung/tiêu đề</t>
  </si>
  <si>
    <t>Ghi chú</t>
  </si>
  <si>
    <t>Trường TH Hoàng Quế</t>
  </si>
  <si>
    <t xml:space="preserve">Hiệu trưởng </t>
  </si>
  <si>
    <t>03/QĐ- THHQ</t>
  </si>
  <si>
    <t>Quyết định "v/v ban hành Quy chế quản lý, sử dụng tài sản công trong nhà trường"</t>
  </si>
  <si>
    <t>5/QĐ- THHQ</t>
  </si>
  <si>
    <t>Biểu 03</t>
  </si>
  <si>
    <t xml:space="preserve">  Đơn vị: TRƯỜNG TIỂU HỌC HOÀNG QUẾ </t>
  </si>
  <si>
    <t>CỘNG HÒA XÃ HỘI CHỦ NGHĨA VIỆT NAM</t>
  </si>
  <si>
    <t xml:space="preserve"> Chương: 622 Loại 490 Khoản 492</t>
  </si>
  <si>
    <t>Độc lập - Tự do - Hạnh phúc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</si>
  <si>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</si>
  <si>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</si>
  <si>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Căn cứ Quyết định giao ngân sách đầu năm</t>
  </si>
  <si>
    <t>ĐV tính:  đồng</t>
  </si>
  <si>
    <t xml:space="preserve">Số 
TT </t>
  </si>
  <si>
    <t xml:space="preserve"> Số thu phí, lệ phí</t>
  </si>
  <si>
    <t>Học phí</t>
  </si>
  <si>
    <t xml:space="preserve"> Số phí, lệ phí nộp ngân sách nhà nước</t>
  </si>
  <si>
    <t>1.1</t>
  </si>
  <si>
    <t xml:space="preserve"> Kinh phí thực hiện chế độ tự chủ </t>
  </si>
  <si>
    <t>Chi thanh toán cho cá nhân</t>
  </si>
  <si>
    <t>Mục 6000: Tiền lương</t>
  </si>
  <si>
    <t>Mục 6050: Tiền công trả cho vị trí lao động thường xuyên theo hợp đồng</t>
  </si>
  <si>
    <t>Mục 6100: Phụ cấp lương</t>
  </si>
  <si>
    <t>Mục 6200: Tiền thưởng</t>
  </si>
  <si>
    <t>Mục 6250: Phúc lợi tập thể</t>
  </si>
  <si>
    <t>Mục 6300: Các khoản đóng góp</t>
  </si>
  <si>
    <t>Mục 6400: Các khoản thanh toán khác cho cá nhân</t>
  </si>
  <si>
    <t>Chi nghiệp vụ chuyên môn</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</si>
  <si>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</si>
  <si>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</si>
  <si>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</si>
  <si>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</si>
  <si>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</si>
  <si>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</si>
  <si>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</si>
  <si>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t>Mục 6950: Mua sắm tài sản phục vụ công tác chuyên môn</t>
  </si>
  <si>
    <r>
      <t xml:space="preserve"> </t>
    </r>
    <r>
      <rPr>
        <sz val="12"/>
        <rFont val="Times New Roman"/>
        <family val="1"/>
      </rPr>
      <t>Mục 7000: Chí phí nghiệp vụ chuyên môn của từng ngành</t>
    </r>
  </si>
  <si>
    <t>Mục 7050: Mua sắm tài sản vô hình</t>
  </si>
  <si>
    <t>Các khoản chi khác</t>
  </si>
  <si>
    <t>Mục 7750: Chi khác</t>
  </si>
  <si>
    <t>1.2</t>
  </si>
  <si>
    <t xml:space="preserve">Kinh phí không thực hiện chế độ tự chủ </t>
  </si>
  <si>
    <t>Dự toán đầu năm 2021</t>
  </si>
  <si>
    <t xml:space="preserve"> 02/01/2021</t>
  </si>
  <si>
    <t xml:space="preserve"> 04/01/2021</t>
  </si>
  <si>
    <t>CÔNG KHAI QUYẾT TOÁN THU - CHI CÁC KHOẢN QUỸ NGOÀI NĂM HỌC 2020-2021</t>
  </si>
  <si>
    <t>Năm học 2020-2021</t>
  </si>
  <si>
    <t>Tiếng Anh lơp 1,2</t>
  </si>
  <si>
    <t xml:space="preserve">Ghi chú </t>
  </si>
  <si>
    <t>DỰ TOÁN THU - CHI NGÂN SÁCH NHÀ NƯỚC NĂM 2021</t>
  </si>
  <si>
    <t xml:space="preserve">                                                                       Ngày    30   Tháng   09   Năm 2021</t>
  </si>
  <si>
    <t>Thực hiện quý II năm 2021</t>
  </si>
  <si>
    <t>Thực hiện quý II/Dự toán năm (tỷ lệ %)</t>
  </si>
  <si>
    <t>Thực hiện quý II nay so với cùng kỳ năm trước (tỷ lệ %)</t>
  </si>
  <si>
    <t>CÔNG KHAI THỰC HIỆN DỰ TOÁN THU- CHI NGÂN SÁCH QUÝ III NĂM 2021</t>
  </si>
  <si>
    <t>Đông Triều, ngày 05 tháng 10 năm 2021</t>
  </si>
  <si>
    <t xml:space="preserve">         Trường Tiểu học Hoàng Quế  công khai tình hình thực hiện dự toán thu-chi ngân sách quý III năm 2021 như sau:</t>
  </si>
  <si>
    <t>h</t>
  </si>
  <si>
    <t>Tiền CSSKBĐ</t>
  </si>
  <si>
    <t>Chi CSSKBĐ</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</si>
</sst>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42" x14ac:knownFonts="1">
    <font>
      <sz val="12"/>
      <color theme="1"/>
      <name val="Times New Roman"/>
      <family val="2"/>
    </font>
    <font>
      <sz val="12"/>
      <color theme="1"/>
      <name val="Times New Roman"/>
      <family val="2"/>
    </font>
    <font>
      <sz val="11"/>
      <color theme="1"/>
      <name val="Calibri"/>
      <family val="2"/>
    </font>
    <font>
      <sz val="10.5"/>
      <color rgb="FF333333"/>
      <name val="Arial"/>
      <family val="2"/>
    </font>
    <font>
      <sz val="13"/>
      <color rgb="FF000000"/>
      <name val="Times New Roman"/>
      <family val="1"/>
    </font>
    <font>
      <sz val="12"/>
      <color theme="1"/>
      <name val="Times New Roman"/>
      <family val="1"/>
    </font>
    <font>
      <b/>
      <sz val="13"/>
      <color rgb="FF000000"/>
      <name val="Times New Roman"/>
      <family val="1"/>
    </font>
    <font>
      <b/>
      <sz val="13"/>
      <color theme="1"/>
      <name val="Times New Roman"/>
      <family val="1"/>
    </font>
    <font>
      <sz val="11"/>
      <color theme="1"/>
      <name val="Times New Roman"/>
      <family val="1"/>
    </font>
    <font>
      <sz val="11"/>
      <color rgb="FF000000"/>
      <name val="Times New Roman"/>
      <family val="1"/>
    </font>
    <font>
      <i/>
      <sz val="13"/>
      <color rgb="FF000000"/>
      <name val="Times New Roman"/>
      <family val="1"/>
    </font>
    <font>
      <b/>
      <sz val="10.5"/>
      <color rgb="FF333333"/>
      <name val="Arial"/>
      <family val="2"/>
    </font>
    <font>
      <b/>
      <sz val="12"/>
      <name val="Times New Roman"/>
      <family val="1"/>
    </font>
    <font>
      <b/>
      <sz val="12"/>
      <color theme="1"/>
      <name val="Times New Roman"/>
      <family val="1"/>
    </font>
    <font>
      <sz val="8"/>
      <color indexed="8"/>
      <name val="Arial"/>
      <family val="2"/>
    </font>
    <font>
      <sz val="10"/>
      <color rgb="FF000000"/>
      <name val="Times New Roman"/>
      <family val="1"/>
    </font>
    <font>
      <sz val="12"/>
      <color rgb="FF000000"/>
      <name val="Times New Roman"/>
      <family val="1"/>
    </font>
    <font>
      <sz val="10"/>
      <color rgb="FF000000"/>
      <name val="Calibri"/>
      <family val="2"/>
    </font>
    <font>
      <sz val="14"/>
      <color theme="1"/>
      <name val="Times New Roman"/>
      <family val="2"/>
    </font>
    <font>
      <b/>
      <sz val="14"/>
      <color theme="1"/>
      <name val="Times New Roman"/>
      <family val="1"/>
    </font>
    <font>
      <sz val="14"/>
      <color theme="1"/>
      <name val="Cambria"/>
      <family val="1"/>
      <charset val="163"/>
      <scheme val="major"/>
    </font>
    <font>
      <sz val="14"/>
      <color theme="1"/>
      <name val="Times New Roman"/>
      <family val="1"/>
    </font>
    <font>
      <b/>
      <sz val="12"/>
      <color theme="1"/>
      <name val="Times New Roman"/>
      <family val="1"/>
      <charset val="163"/>
    </font>
    <font>
      <b/>
      <sz val="13"/>
      <color theme="1"/>
      <name val="Times New Roman"/>
      <family val="1"/>
      <charset val="163"/>
    </font>
    <font>
      <b/>
      <sz val="14"/>
      <color theme="1"/>
      <name val="Times New Roman"/>
      <family val="1"/>
      <charset val="163"/>
    </font>
    <font>
      <b/>
      <i/>
      <sz val="12"/>
      <color theme="1"/>
      <name val="Times New Roman"/>
      <family val="1"/>
      <charset val="163"/>
    </font>
    <font>
      <i/>
      <sz val="14"/>
      <color theme="1"/>
      <name val="Times New Roman"/>
      <family val="1"/>
      <charset val="163"/>
    </font>
    <font>
      <b/>
      <sz val="11"/>
      <color theme="1"/>
      <name val="Times New Roman"/>
      <family val="1"/>
      <charset val="163"/>
    </font>
    <font>
      <sz val="13"/>
      <color theme="1"/>
      <name val="Times New Roman"/>
      <family val="1"/>
      <charset val="163"/>
    </font>
    <font>
      <sz val="12"/>
      <color theme="1"/>
      <name val="Times New Roman"/>
      <family val="1"/>
      <charset val="163"/>
    </font>
    <font>
      <i/>
      <sz val="12"/>
      <color theme="1"/>
      <name val="Times New Roman"/>
      <family val="1"/>
      <charset val="163"/>
    </font>
    <font>
      <b/>
      <u/>
      <sz val="10"/>
      <name val="Times New Roman"/>
      <family val="1"/>
    </font>
    <font>
      <b/>
      <u/>
      <sz val="12"/>
      <name val="Times New Roman"/>
      <family val="1"/>
    </font>
    <font>
      <b/>
      <sz val="10"/>
      <name val="Times New Roman"/>
      <family val="1"/>
    </font>
    <font>
      <sz val="12"/>
      <name val="Times New Roman"/>
      <family val="1"/>
    </font>
    <font>
      <sz val="10"/>
      <name val="Arial"/>
      <family val="2"/>
    </font>
    <font>
      <sz val="10"/>
      <name val="Times New Roman"/>
      <family val="1"/>
    </font>
    <font>
      <b/>
      <i/>
      <sz val="12"/>
      <color theme="1"/>
      <name val=".VnTime"/>
      <family val="2"/>
    </font>
    <font>
      <b/>
      <sz val="8"/>
      <color indexed="81"/>
      <name val="Tahoma"/>
      <family val="2"/>
    </font>
    <font>
      <sz val="8"/>
      <color indexed="81"/>
      <name val="Tahoma"/>
      <family val="2"/>
    </font>
    <font>
      <b/>
      <i/>
      <sz val="12"/>
      <color theme="1"/>
      <name val="Times New Roman"/>
      <family val="1"/>
    </font>
    <font>
      <b/>
      <sz val="11"/>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xf>
    <xf numFmtId="0" fontId="14" fillId="0" borderId="0" applyNumberFormat="0" applyFill="0" applyBorder="0" applyAlignment="0" applyProtection="0">
      <alignment vertical="top"/>
    </xf>
    <xf numFmtId="0" fontId="14" fillId="0" borderId="0" applyNumberFormat="0" applyFill="0" applyBorder="0" applyAlignment="0" applyProtection="0">
      <alignment vertical="top"/>
    </xf>
    <xf numFmtId="43" fontId="35" fillId="0" borderId="0" applyFont="0" applyFill="0" applyBorder="0" applyAlignment="0" applyProtection="0"/>
  </cellStyleXfs>
  <cellXfs count="133">
    <xf numFmtId="0" fontId="0" fillId="0" borderId="0" xfId="0"/>
    <xf numFmtId="0" fontId="3" fillId="2" borderId="0" xfId="0" applyFont="1" applyFill="1"/>
    <xf numFmtId="0" fontId="5" fillId="2" borderId="0" xfId="0" applyFont="1" applyFill="1"/>
    <xf numFmtId="0" fontId="3" fillId="2" borderId="0" xfId="0" applyFont="1" applyFill="1" applyAlignment="1">
      <alignment horizontal="center"/>
    </xf>
    <xf numFmtId="0" fontId="6" fillId="2" borderId="1" xfId="0" applyFont="1" applyFill="1" applyBorder="1" applyAlignment="1">
      <alignment wrapText="1"/>
    </xf>
    <xf numFmtId="0" fontId="2" fillId="2" borderId="1" xfId="0" applyFont="1" applyFill="1" applyBorder="1"/>
    <xf numFmtId="0" fontId="4" fillId="2" borderId="1" xfId="0" applyFont="1" applyFill="1" applyBorder="1" applyAlignment="1">
      <alignment horizontal="center" wrapText="1"/>
    </xf>
    <xf numFmtId="0" fontId="4" fillId="2" borderId="1" xfId="0" applyFont="1" applyFill="1" applyBorder="1" applyAlignment="1">
      <alignment wrapText="1"/>
    </xf>
    <xf numFmtId="0" fontId="5" fillId="2" borderId="1" xfId="0" applyFont="1" applyFill="1" applyBorder="1" applyAlignment="1">
      <alignment horizontal="center" wrapText="1"/>
    </xf>
    <xf numFmtId="0" fontId="5" fillId="2" borderId="1" xfId="0" applyFont="1" applyFill="1" applyBorder="1" applyAlignment="1">
      <alignment wrapText="1"/>
    </xf>
    <xf numFmtId="0" fontId="2" fillId="2" borderId="1" xfId="0" applyFont="1" applyFill="1" applyBorder="1" applyAlignment="1">
      <alignment wrapText="1"/>
    </xf>
    <xf numFmtId="0" fontId="4" fillId="2" borderId="1" xfId="0" applyFont="1" applyFill="1" applyBorder="1" applyAlignment="1">
      <alignment horizontal="right" wrapText="1"/>
    </xf>
    <xf numFmtId="0" fontId="13" fillId="0" borderId="0" xfId="0" applyFont="1"/>
    <xf numFmtId="0" fontId="16" fillId="2" borderId="1" xfId="0" applyFont="1" applyFill="1" applyBorder="1" applyAlignment="1">
      <alignment wrapText="1"/>
    </xf>
    <xf numFmtId="3" fontId="2" fillId="0" borderId="1" xfId="0" applyNumberFormat="1" applyFont="1" applyBorder="1"/>
    <xf numFmtId="0" fontId="0" fillId="0" borderId="1" xfId="0" applyBorder="1"/>
    <xf numFmtId="0" fontId="6" fillId="2" borderId="1" xfId="0" applyFont="1" applyFill="1" applyBorder="1" applyAlignment="1">
      <alignment horizontal="center" wrapText="1"/>
    </xf>
    <xf numFmtId="3" fontId="11" fillId="2" borderId="1" xfId="0" applyNumberFormat="1" applyFont="1" applyFill="1" applyBorder="1" applyAlignment="1">
      <alignment horizontal="right" wrapText="1"/>
    </xf>
    <xf numFmtId="3" fontId="4" fillId="2" borderId="1" xfId="0" applyNumberFormat="1" applyFont="1" applyFill="1" applyBorder="1" applyAlignment="1">
      <alignment horizontal="right" wrapText="1"/>
    </xf>
    <xf numFmtId="3" fontId="3" fillId="2" borderId="1" xfId="0" applyNumberFormat="1" applyFont="1" applyFill="1" applyBorder="1" applyAlignment="1">
      <alignment horizontal="right" wrapText="1"/>
    </xf>
    <xf numFmtId="3" fontId="4" fillId="2" borderId="1" xfId="0" applyNumberFormat="1" applyFont="1" applyFill="1" applyBorder="1" applyAlignment="1">
      <alignment horizontal="center" wrapText="1"/>
    </xf>
    <xf numFmtId="3" fontId="2" fillId="2" borderId="1" xfId="0" applyNumberFormat="1" applyFont="1" applyFill="1" applyBorder="1" applyAlignment="1">
      <alignment wrapText="1"/>
    </xf>
    <xf numFmtId="2" fontId="0" fillId="0" borderId="4" xfId="0" applyNumberFormat="1" applyBorder="1"/>
    <xf numFmtId="0" fontId="19" fillId="0" borderId="0" xfId="0" applyFont="1"/>
    <xf numFmtId="0" fontId="19" fillId="0" borderId="0" xfId="0" applyFont="1" applyAlignment="1">
      <alignment horizontal="center"/>
    </xf>
    <xf numFmtId="2" fontId="19" fillId="0" borderId="0" xfId="0" applyNumberFormat="1" applyFont="1" applyFill="1" applyBorder="1" applyAlignment="1">
      <alignment horizontal="center"/>
    </xf>
    <xf numFmtId="0" fontId="13" fillId="0" borderId="4" xfId="0" applyFont="1" applyBorder="1"/>
    <xf numFmtId="0" fontId="13" fillId="0" borderId="4" xfId="0" applyFont="1" applyBorder="1" applyAlignment="1">
      <alignment horizontal="center" vertical="justify"/>
    </xf>
    <xf numFmtId="0" fontId="13" fillId="0" borderId="4" xfId="0" applyFont="1" applyBorder="1" applyAlignment="1">
      <alignment horizontal="center"/>
    </xf>
    <xf numFmtId="3" fontId="18" fillId="0" borderId="4" xfId="0" applyNumberFormat="1" applyFont="1" applyBorder="1"/>
    <xf numFmtId="2" fontId="18" fillId="0" borderId="4" xfId="0" applyNumberFormat="1" applyFont="1" applyBorder="1"/>
    <xf numFmtId="0" fontId="6"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0" fontId="6" fillId="2" borderId="0" xfId="0" applyFont="1" applyFill="1" applyBorder="1" applyAlignment="1">
      <alignment vertical="top" wrapText="1"/>
    </xf>
    <xf numFmtId="0" fontId="19" fillId="0" borderId="0" xfId="0" applyFont="1" applyAlignment="1">
      <alignment horizontal="center"/>
    </xf>
    <xf numFmtId="2" fontId="18" fillId="0" borderId="4" xfId="0" applyNumberFormat="1" applyFont="1" applyBorder="1" applyAlignment="1">
      <alignment horizontal="center" vertical="justify"/>
    </xf>
    <xf numFmtId="0" fontId="6" fillId="2" borderId="1" xfId="0" applyFont="1" applyFill="1" applyBorder="1" applyAlignment="1">
      <alignment horizontal="center" wrapText="1"/>
    </xf>
    <xf numFmtId="0" fontId="20" fillId="0" borderId="0" xfId="0" applyFont="1"/>
    <xf numFmtId="0" fontId="22" fillId="0" borderId="0" xfId="0" applyFont="1"/>
    <xf numFmtId="0" fontId="29" fillId="0" borderId="0" xfId="0" applyFont="1" applyAlignment="1">
      <alignment horizontal="center"/>
    </xf>
    <xf numFmtId="0" fontId="22" fillId="0" borderId="4" xfId="0" applyFont="1" applyBorder="1" applyAlignment="1">
      <alignment horizontal="center" vertical="center" wrapText="1"/>
    </xf>
    <xf numFmtId="0" fontId="22" fillId="0" borderId="4" xfId="0" applyFont="1" applyBorder="1" applyAlignment="1">
      <alignment horizontal="center" vertical="center"/>
    </xf>
    <xf numFmtId="0" fontId="29" fillId="0" borderId="5" xfId="0" applyFont="1" applyBorder="1" applyAlignment="1">
      <alignment horizontal="center" vertical="center"/>
    </xf>
    <xf numFmtId="0" fontId="22" fillId="0" borderId="4" xfId="0" applyFont="1" applyBorder="1" applyAlignment="1">
      <alignment horizontal="center"/>
    </xf>
    <xf numFmtId="0" fontId="22" fillId="0" borderId="4" xfId="0" applyFont="1" applyBorder="1" applyAlignment="1">
      <alignment wrapText="1"/>
    </xf>
    <xf numFmtId="0" fontId="25" fillId="0" borderId="4" xfId="0" applyFont="1" applyBorder="1" applyAlignment="1">
      <alignment horizontal="center"/>
    </xf>
    <xf numFmtId="0" fontId="30" fillId="0" borderId="4" xfId="0" applyFont="1" applyBorder="1" applyAlignment="1">
      <alignment horizontal="center"/>
    </xf>
    <xf numFmtId="1" fontId="30" fillId="0" borderId="4" xfId="0" applyNumberFormat="1" applyFont="1" applyBorder="1" applyAlignment="1">
      <alignment horizontal="center"/>
    </xf>
    <xf numFmtId="0" fontId="30" fillId="0" borderId="4" xfId="0" applyFont="1" applyBorder="1" applyAlignment="1">
      <alignment horizontal="right"/>
    </xf>
    <xf numFmtId="0" fontId="22" fillId="0" borderId="4" xfId="0" applyFont="1" applyBorder="1" applyAlignment="1">
      <alignment vertical="top" wrapText="1"/>
    </xf>
    <xf numFmtId="0" fontId="29" fillId="0" borderId="4" xfId="0" applyFont="1" applyBorder="1"/>
    <xf numFmtId="0" fontId="29" fillId="0" borderId="4" xfId="0" applyFont="1" applyBorder="1" applyAlignment="1">
      <alignment horizontal="center"/>
    </xf>
    <xf numFmtId="0" fontId="29" fillId="0" borderId="4" xfId="0" applyFont="1" applyBorder="1" applyAlignment="1">
      <alignment wrapText="1"/>
    </xf>
    <xf numFmtId="0" fontId="29" fillId="0" borderId="4" xfId="0" applyFont="1" applyBorder="1" applyAlignment="1">
      <alignment horizontal="justify" vertical="top" wrapText="1"/>
    </xf>
    <xf numFmtId="164" fontId="13" fillId="0" borderId="4" xfId="0" applyNumberFormat="1" applyFont="1" applyBorder="1"/>
    <xf numFmtId="0" fontId="29" fillId="0" borderId="4" xfId="0" applyFont="1" applyBorder="1" applyAlignment="1">
      <alignment horizontal="right" vertical="top" wrapText="1"/>
    </xf>
    <xf numFmtId="164" fontId="29" fillId="0" borderId="4" xfId="1" applyNumberFormat="1" applyFont="1" applyBorder="1"/>
    <xf numFmtId="164" fontId="29" fillId="0" borderId="4" xfId="0" applyNumberFormat="1" applyFont="1" applyBorder="1"/>
    <xf numFmtId="0" fontId="31" fillId="0" borderId="4" xfId="0" applyFont="1" applyBorder="1" applyAlignment="1">
      <alignment horizontal="center"/>
    </xf>
    <xf numFmtId="0" fontId="32" fillId="0" borderId="4" xfId="0" applyFont="1" applyBorder="1"/>
    <xf numFmtId="164" fontId="32" fillId="0" borderId="4" xfId="1" applyNumberFormat="1" applyFont="1" applyBorder="1"/>
    <xf numFmtId="0" fontId="33" fillId="0" borderId="4" xfId="0" applyFont="1" applyBorder="1" applyAlignment="1">
      <alignment horizontal="center"/>
    </xf>
    <xf numFmtId="0" fontId="34" fillId="0" borderId="4" xfId="0" applyFont="1" applyBorder="1"/>
    <xf numFmtId="3" fontId="36" fillId="3" borderId="4" xfId="5" applyNumberFormat="1" applyFont="1" applyFill="1" applyBorder="1" applyAlignment="1">
      <alignment horizontal="right" wrapText="1"/>
    </xf>
    <xf numFmtId="3" fontId="15" fillId="0" borderId="4" xfId="0" applyNumberFormat="1" applyFont="1" applyBorder="1" applyAlignment="1">
      <alignment horizontal="right"/>
    </xf>
    <xf numFmtId="165" fontId="29" fillId="0" borderId="4" xfId="0" applyNumberFormat="1" applyFont="1" applyBorder="1"/>
    <xf numFmtId="0" fontId="34" fillId="0" borderId="4" xfId="0" applyFont="1" applyBorder="1" applyAlignment="1">
      <alignment horizontal="left" vertical="center" wrapText="1"/>
    </xf>
    <xf numFmtId="164" fontId="34" fillId="0" borderId="4" xfId="1" applyNumberFormat="1" applyFont="1" applyBorder="1"/>
    <xf numFmtId="0" fontId="34" fillId="0" borderId="4" xfId="0" applyFont="1" applyBorder="1" applyAlignment="1">
      <alignment horizontal="left"/>
    </xf>
    <xf numFmtId="3" fontId="2" fillId="0" borderId="4" xfId="0" applyNumberFormat="1" applyFont="1" applyBorder="1"/>
    <xf numFmtId="3" fontId="36" fillId="3" borderId="4" xfId="5" applyNumberFormat="1" applyFont="1" applyFill="1" applyBorder="1" applyAlignment="1">
      <alignment horizontal="right"/>
    </xf>
    <xf numFmtId="3" fontId="17" fillId="0" borderId="4" xfId="0" applyNumberFormat="1" applyFont="1" applyBorder="1" applyAlignment="1">
      <alignment horizontal="right"/>
    </xf>
    <xf numFmtId="3" fontId="34" fillId="0" borderId="4" xfId="1" applyNumberFormat="1" applyFont="1" applyBorder="1"/>
    <xf numFmtId="0" fontId="12" fillId="0" borderId="4" xfId="0" applyFont="1" applyBorder="1" applyAlignment="1">
      <alignment horizontal="left" vertical="center" wrapText="1"/>
    </xf>
    <xf numFmtId="0" fontId="36" fillId="0" borderId="4" xfId="0" applyFont="1" applyBorder="1"/>
    <xf numFmtId="43" fontId="29" fillId="0" borderId="4" xfId="0" applyNumberFormat="1" applyFont="1" applyBorder="1"/>
    <xf numFmtId="164" fontId="12" fillId="0" borderId="4" xfId="1" applyNumberFormat="1" applyFont="1" applyBorder="1"/>
    <xf numFmtId="164" fontId="37" fillId="0" borderId="4" xfId="1" applyNumberFormat="1" applyFont="1" applyBorder="1" applyAlignment="1"/>
    <xf numFmtId="164" fontId="40" fillId="0" borderId="4" xfId="0" applyNumberFormat="1" applyFont="1" applyBorder="1"/>
    <xf numFmtId="3" fontId="9" fillId="0" borderId="1" xfId="0" applyNumberFormat="1" applyFont="1" applyBorder="1" applyAlignment="1">
      <alignment horizontal="right"/>
    </xf>
    <xf numFmtId="3" fontId="8" fillId="2" borderId="1" xfId="0" applyNumberFormat="1" applyFont="1" applyFill="1" applyBorder="1" applyAlignment="1">
      <alignment horizontal="right"/>
    </xf>
    <xf numFmtId="2" fontId="16" fillId="2" borderId="4" xfId="0" applyNumberFormat="1" applyFont="1" applyFill="1" applyBorder="1" applyAlignment="1">
      <alignment wrapText="1"/>
    </xf>
    <xf numFmtId="0" fontId="7" fillId="2" borderId="8" xfId="0" applyFont="1" applyFill="1" applyBorder="1"/>
    <xf numFmtId="0" fontId="2" fillId="2" borderId="8" xfId="0" applyFont="1" applyFill="1" applyBorder="1"/>
    <xf numFmtId="0" fontId="0" fillId="0" borderId="8" xfId="0" applyBorder="1"/>
    <xf numFmtId="0" fontId="0" fillId="0" borderId="5" xfId="0" applyBorder="1"/>
    <xf numFmtId="0" fontId="0" fillId="0" borderId="3" xfId="0" applyBorder="1"/>
    <xf numFmtId="0" fontId="0" fillId="0" borderId="4" xfId="0" applyBorder="1"/>
    <xf numFmtId="164" fontId="13" fillId="0" borderId="4" xfId="0" applyNumberFormat="1" applyFont="1" applyBorder="1" applyAlignment="1">
      <alignment horizontal="center" vertical="top" wrapText="1"/>
    </xf>
    <xf numFmtId="164" fontId="40" fillId="0" borderId="4" xfId="1" applyNumberFormat="1" applyFont="1" applyBorder="1"/>
    <xf numFmtId="0" fontId="8" fillId="2" borderId="1" xfId="0" applyFont="1" applyFill="1" applyBorder="1" applyAlignment="1">
      <alignment wrapText="1"/>
    </xf>
    <xf numFmtId="0" fontId="9" fillId="2" borderId="1" xfId="0" applyFont="1" applyFill="1" applyBorder="1" applyAlignment="1">
      <alignment wrapText="1"/>
    </xf>
    <xf numFmtId="3" fontId="41" fillId="2" borderId="1" xfId="0" applyNumberFormat="1" applyFont="1" applyFill="1" applyBorder="1" applyAlignment="1">
      <alignment horizontal="right"/>
    </xf>
    <xf numFmtId="3" fontId="41" fillId="2" borderId="8" xfId="0" applyNumberFormat="1" applyFont="1" applyFill="1" applyBorder="1" applyAlignment="1">
      <alignment horizontal="right"/>
    </xf>
    <xf numFmtId="3" fontId="13" fillId="2" borderId="1" xfId="0" applyNumberFormat="1" applyFont="1" applyFill="1" applyBorder="1" applyAlignment="1">
      <alignment horizontal="right"/>
    </xf>
    <xf numFmtId="0" fontId="5" fillId="2" borderId="4" xfId="0" applyFont="1" applyFill="1" applyBorder="1" applyAlignment="1">
      <alignment horizontal="center" wrapText="1"/>
    </xf>
    <xf numFmtId="0" fontId="5" fillId="2" borderId="4" xfId="0" applyFont="1" applyFill="1" applyBorder="1" applyAlignment="1">
      <alignment wrapText="1"/>
    </xf>
    <xf numFmtId="3" fontId="8" fillId="2" borderId="4" xfId="0" applyNumberFormat="1" applyFont="1" applyFill="1" applyBorder="1" applyAlignment="1">
      <alignment horizontal="right"/>
    </xf>
    <xf numFmtId="3" fontId="9" fillId="0" borderId="4" xfId="0" applyNumberFormat="1" applyFont="1" applyBorder="1"/>
    <xf numFmtId="3" fontId="9" fillId="0" borderId="8" xfId="0" applyNumberFormat="1" applyFont="1" applyBorder="1"/>
    <xf numFmtId="0" fontId="10" fillId="2" borderId="0" xfId="0" applyFont="1" applyFill="1" applyBorder="1" applyAlignment="1">
      <alignment horizontal="right" wrapText="1"/>
    </xf>
    <xf numFmtId="0" fontId="4" fillId="2" borderId="0" xfId="0" applyFont="1" applyFill="1" applyAlignment="1">
      <alignment horizontal="center"/>
    </xf>
    <xf numFmtId="0" fontId="10" fillId="2" borderId="0" xfId="0" applyFont="1" applyFill="1" applyAlignment="1">
      <alignment horizontal="center" wrapText="1"/>
    </xf>
    <xf numFmtId="0" fontId="6" fillId="2" borderId="0" xfId="0" applyFont="1" applyFill="1" applyAlignment="1">
      <alignment vertical="top" wrapText="1"/>
    </xf>
    <xf numFmtId="0" fontId="6" fillId="2" borderId="0" xfId="0" applyFont="1" applyFill="1" applyAlignment="1">
      <alignment horizontal="center" wrapText="1"/>
    </xf>
    <xf numFmtId="0" fontId="4" fillId="2" borderId="0" xfId="0" applyFont="1" applyFill="1" applyAlignment="1">
      <alignment horizontal="center" wrapText="1"/>
    </xf>
    <xf numFmtId="0" fontId="6" fillId="2" borderId="0" xfId="0" applyFont="1" applyFill="1" applyBorder="1" applyAlignment="1">
      <alignment vertical="top" wrapText="1"/>
    </xf>
    <xf numFmtId="0" fontId="4" fillId="2" borderId="5" xfId="0" applyFont="1" applyFill="1" applyBorder="1" applyAlignment="1">
      <alignment horizontal="right"/>
    </xf>
    <xf numFmtId="0" fontId="4" fillId="2" borderId="7" xfId="0" applyFont="1" applyFill="1" applyBorder="1" applyAlignment="1">
      <alignment horizontal="right"/>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0" fillId="0" borderId="9" xfId="0" applyBorder="1" applyAlignment="1">
      <alignment horizontal="center"/>
    </xf>
    <xf numFmtId="0" fontId="0" fillId="0" borderId="2" xfId="0" applyBorder="1" applyAlignment="1">
      <alignment horizontal="center"/>
    </xf>
    <xf numFmtId="0" fontId="6" fillId="2" borderId="1" xfId="0" applyFont="1" applyFill="1" applyBorder="1" applyAlignment="1">
      <alignment horizontal="center" wrapText="1"/>
    </xf>
    <xf numFmtId="0" fontId="13" fillId="0" borderId="4" xfId="0" applyFont="1" applyBorder="1" applyAlignment="1">
      <alignment horizontal="center"/>
    </xf>
    <xf numFmtId="0" fontId="13" fillId="0" borderId="4" xfId="0" applyFont="1" applyBorder="1" applyAlignment="1">
      <alignment horizontal="center" vertical="justify"/>
    </xf>
    <xf numFmtId="0" fontId="19" fillId="0" borderId="0" xfId="0" applyFont="1" applyAlignment="1">
      <alignment horizontal="center"/>
    </xf>
    <xf numFmtId="0" fontId="25" fillId="0" borderId="0" xfId="0" applyFont="1" applyAlignment="1">
      <alignment horizontal="center"/>
    </xf>
    <xf numFmtId="0" fontId="26" fillId="0" borderId="0" xfId="0" applyFont="1" applyAlignment="1">
      <alignment horizontal="center"/>
    </xf>
    <xf numFmtId="0" fontId="21" fillId="0" borderId="0" xfId="0" applyFont="1" applyAlignment="1">
      <alignment horizontal="center"/>
    </xf>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27" fillId="0" borderId="0" xfId="0" applyFont="1" applyAlignment="1">
      <alignment horizontal="center"/>
    </xf>
    <xf numFmtId="0" fontId="28" fillId="0" borderId="0" xfId="0" applyFont="1" applyAlignment="1">
      <alignment horizontal="left" wrapText="1"/>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30" fillId="0" borderId="3" xfId="0" applyFont="1" applyBorder="1" applyAlignment="1">
      <alignment horizontal="center"/>
    </xf>
    <xf numFmtId="3" fontId="17" fillId="0" borderId="4" xfId="0" applyNumberFormat="1" applyFont="1" applyBorder="1" applyAlignment="1">
      <alignment horizontal="right"/>
    </xf>
    <xf numFmtId="2" fontId="19" fillId="0" borderId="0" xfId="0" applyNumberFormat="1" applyFont="1" applyFill="1" applyBorder="1" applyAlignment="1">
      <alignment horizontal="center"/>
    </xf>
  </cellXfs>
  <cellStyles count="6">
    <cellStyle name="Comma" xfId="1" builtinId="3"/>
    <cellStyle name="Comma 2" xfId="5"/>
    <cellStyle name="Normal" xfId="0" builtinId="0"/>
    <cellStyle name="Normal 3" xfId="2"/>
    <cellStyle name="Normal 4" xfId="3"/>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5" name="Straight Connector 4"/>
        <xdr:cNvCxnSpPr/>
      </xdr:nvCxnSpPr>
      <xdr:spPr>
        <a:xfrm>
          <a:off x="3973830" y="13975080"/>
          <a:ext cx="205359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C&#244;ng%20khai%20tr&#432;&#7901;ng%20ti&#7875;u%20h&#7885;c%20%20HQ%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431;NG%20&#272;&#7840;O/C&#212;NG%20KHAI%20TT%2061/NAM%202018/CONG%20KHAI%2061%20CHU&#7848;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2 đầu năm"/>
      <sheetName val="B2 Đ1"/>
      <sheetName val="B2 Đ2"/>
      <sheetName val="B2 Đ3"/>
      <sheetName val="B2 Đ4"/>
      <sheetName val="Biểu 3 Q1"/>
      <sheetName val="Bieu 3 Q2"/>
      <sheetName val="Bieu 3 Q3"/>
      <sheetName val="Bieu 3 Q4"/>
      <sheetName val="Bieu 4 "/>
    </sheetNames>
    <sheetDataSet>
      <sheetData sheetId="0"/>
      <sheetData sheetId="1"/>
      <sheetData sheetId="2"/>
      <sheetData sheetId="3"/>
      <sheetData sheetId="4"/>
      <sheetData sheetId="5">
        <row r="22">
          <cell r="D22">
            <v>925355594</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2"/>
      <sheetName val="B2 BS Đ1"/>
      <sheetName val="B2 BS Đ2"/>
      <sheetName val="B2 BS Đ3"/>
      <sheetName val="Biểu 3 Q1"/>
      <sheetName val="Biểu 3 Q2"/>
      <sheetName val="Biểu 3 Q3"/>
      <sheetName val="Biểu 3 Q4"/>
      <sheetName val="Bieu 4 "/>
    </sheetNames>
    <sheetDataSet>
      <sheetData sheetId="0" refreshError="1"/>
      <sheetData sheetId="1" refreshError="1"/>
      <sheetData sheetId="2" refreshError="1"/>
      <sheetData sheetId="3" refreshError="1"/>
      <sheetData sheetId="4" refreshError="1">
        <row r="28">
          <cell r="D28">
            <v>273679408</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tabSelected="1" workbookViewId="0">
      <selection activeCell="L98" sqref="L98"/>
    </sheetView>
  </sheetViews>
  <sheetFormatPr defaultRowHeight="15.75" x14ac:dyDescent="0.25"/>
  <cols>
    <col min="1" max="1" width="4.25" customWidth="1"/>
    <col min="2" max="2" width="57.75" customWidth="1"/>
    <col min="3" max="3" width="25.75" customWidth="1"/>
  </cols>
  <sheetData>
    <row r="1" spans="1:3" ht="39.75" customHeight="1" x14ac:dyDescent="0.25">
      <c r="A1" s="103" t="s">
        <v>57</v>
      </c>
      <c r="B1" s="103"/>
      <c r="C1" s="103"/>
    </row>
    <row r="2" spans="1:3" ht="33" customHeight="1" x14ac:dyDescent="0.25">
      <c r="A2" s="104" t="s">
        <v>65</v>
      </c>
      <c r="B2" s="104"/>
      <c r="C2" s="104"/>
    </row>
    <row r="3" spans="1:3" ht="16.5" customHeight="1" x14ac:dyDescent="0.25">
      <c r="A3" s="104" t="s">
        <v>0</v>
      </c>
      <c r="B3" s="104"/>
      <c r="C3" s="104"/>
    </row>
    <row r="4" spans="1:3" ht="49.5" customHeight="1" x14ac:dyDescent="0.25">
      <c r="A4" s="105" t="s">
        <v>124</v>
      </c>
      <c r="B4" s="105"/>
      <c r="C4" s="105"/>
    </row>
    <row r="5" spans="1:3" ht="33" customHeight="1" x14ac:dyDescent="0.25">
      <c r="A5" s="106" t="s">
        <v>31</v>
      </c>
      <c r="B5" s="106"/>
      <c r="C5" s="106"/>
    </row>
    <row r="6" spans="1:3" ht="16.5" x14ac:dyDescent="0.25">
      <c r="A6" s="101" t="s">
        <v>32</v>
      </c>
      <c r="B6" s="101"/>
      <c r="C6" s="101"/>
    </row>
    <row r="7" spans="1:3" ht="33" x14ac:dyDescent="0.25">
      <c r="A7" s="37" t="s">
        <v>2</v>
      </c>
      <c r="B7" s="37" t="s">
        <v>3</v>
      </c>
      <c r="C7" s="37" t="s">
        <v>33</v>
      </c>
    </row>
    <row r="8" spans="1:3" ht="16.5" x14ac:dyDescent="0.25">
      <c r="A8" s="37" t="s">
        <v>4</v>
      </c>
      <c r="B8" s="4" t="s">
        <v>34</v>
      </c>
      <c r="C8" s="10"/>
    </row>
    <row r="9" spans="1:3" ht="16.5" x14ac:dyDescent="0.25">
      <c r="A9" s="37">
        <v>1</v>
      </c>
      <c r="B9" s="4" t="s">
        <v>35</v>
      </c>
      <c r="C9" s="10"/>
    </row>
    <row r="10" spans="1:3" ht="16.5" x14ac:dyDescent="0.25">
      <c r="A10" s="6" t="s">
        <v>36</v>
      </c>
      <c r="B10" s="7" t="s">
        <v>37</v>
      </c>
      <c r="C10" s="10"/>
    </row>
    <row r="11" spans="1:3" ht="16.5" x14ac:dyDescent="0.25">
      <c r="A11" s="6" t="s">
        <v>8</v>
      </c>
      <c r="B11" s="7" t="s">
        <v>38</v>
      </c>
      <c r="C11" s="10"/>
    </row>
    <row r="12" spans="1:3" ht="16.5" x14ac:dyDescent="0.25">
      <c r="A12" s="37">
        <v>2</v>
      </c>
      <c r="B12" s="4" t="s">
        <v>39</v>
      </c>
      <c r="C12" s="10"/>
    </row>
    <row r="13" spans="1:3" ht="16.5" x14ac:dyDescent="0.25">
      <c r="A13" s="6" t="s">
        <v>40</v>
      </c>
      <c r="B13" s="7" t="s">
        <v>41</v>
      </c>
      <c r="C13" s="11"/>
    </row>
    <row r="14" spans="1:3" ht="16.5" x14ac:dyDescent="0.25">
      <c r="A14" s="6" t="s">
        <v>42</v>
      </c>
      <c r="B14" s="7" t="s">
        <v>23</v>
      </c>
      <c r="C14" s="11"/>
    </row>
    <row r="15" spans="1:3" ht="16.5" x14ac:dyDescent="0.25">
      <c r="A15" s="6" t="s">
        <v>10</v>
      </c>
      <c r="B15" s="7" t="s">
        <v>43</v>
      </c>
      <c r="C15" s="11"/>
    </row>
    <row r="16" spans="1:3" ht="16.5" x14ac:dyDescent="0.25">
      <c r="A16" s="6" t="s">
        <v>21</v>
      </c>
      <c r="B16" s="7" t="s">
        <v>44</v>
      </c>
      <c r="C16" s="11"/>
    </row>
    <row r="17" spans="1:4" ht="16.5" x14ac:dyDescent="0.25">
      <c r="A17" s="37">
        <v>3</v>
      </c>
      <c r="B17" s="4" t="s">
        <v>45</v>
      </c>
      <c r="C17" s="37"/>
    </row>
    <row r="18" spans="1:4" ht="16.5" x14ac:dyDescent="0.25">
      <c r="A18" s="6" t="s">
        <v>26</v>
      </c>
      <c r="B18" s="7" t="s">
        <v>46</v>
      </c>
      <c r="C18" s="6"/>
    </row>
    <row r="19" spans="1:4" ht="16.5" x14ac:dyDescent="0.25">
      <c r="A19" s="6" t="s">
        <v>28</v>
      </c>
      <c r="B19" s="7" t="s">
        <v>41</v>
      </c>
      <c r="C19" s="6"/>
    </row>
    <row r="20" spans="1:4" ht="16.5" x14ac:dyDescent="0.25">
      <c r="A20" s="37" t="s">
        <v>22</v>
      </c>
      <c r="B20" s="4" t="s">
        <v>47</v>
      </c>
      <c r="C20" s="17">
        <f>C22</f>
        <v>-29000000</v>
      </c>
    </row>
    <row r="21" spans="1:4" ht="16.5" x14ac:dyDescent="0.25">
      <c r="A21" s="6">
        <v>1</v>
      </c>
      <c r="B21" s="7" t="s">
        <v>23</v>
      </c>
      <c r="C21" s="18"/>
    </row>
    <row r="22" spans="1:4" ht="16.5" x14ac:dyDescent="0.25">
      <c r="A22" s="6" t="s">
        <v>36</v>
      </c>
      <c r="B22" s="7" t="s">
        <v>43</v>
      </c>
      <c r="C22" s="19">
        <f>C28</f>
        <v>-29000000</v>
      </c>
    </row>
    <row r="23" spans="1:4" ht="16.5" x14ac:dyDescent="0.25">
      <c r="A23" s="6" t="s">
        <v>8</v>
      </c>
      <c r="B23" s="7" t="s">
        <v>44</v>
      </c>
      <c r="C23" s="18"/>
    </row>
    <row r="24" spans="1:4" ht="16.5" x14ac:dyDescent="0.25">
      <c r="A24" s="6">
        <v>2</v>
      </c>
      <c r="B24" s="7" t="s">
        <v>24</v>
      </c>
      <c r="C24" s="20"/>
    </row>
    <row r="25" spans="1:4" ht="16.5" x14ac:dyDescent="0.25">
      <c r="A25" s="6" t="s">
        <v>40</v>
      </c>
      <c r="B25" s="7" t="s">
        <v>48</v>
      </c>
      <c r="C25" s="20"/>
    </row>
    <row r="26" spans="1:4" ht="16.5" x14ac:dyDescent="0.25">
      <c r="A26" s="6" t="s">
        <v>49</v>
      </c>
      <c r="B26" s="7" t="s">
        <v>29</v>
      </c>
      <c r="C26" s="20"/>
    </row>
    <row r="27" spans="1:4" ht="16.5" x14ac:dyDescent="0.25">
      <c r="A27" s="37">
        <v>3</v>
      </c>
      <c r="B27" s="4" t="s">
        <v>25</v>
      </c>
      <c r="C27" s="21"/>
    </row>
    <row r="28" spans="1:4" ht="16.5" x14ac:dyDescent="0.25">
      <c r="A28" s="6" t="s">
        <v>26</v>
      </c>
      <c r="B28" s="7" t="s">
        <v>27</v>
      </c>
      <c r="C28" s="19">
        <v>-29000000</v>
      </c>
    </row>
    <row r="29" spans="1:4" ht="16.5" x14ac:dyDescent="0.25">
      <c r="A29" s="6" t="s">
        <v>28</v>
      </c>
      <c r="B29" s="7" t="s">
        <v>29</v>
      </c>
      <c r="C29" s="10"/>
    </row>
    <row r="30" spans="1:4" ht="16.5" x14ac:dyDescent="0.25">
      <c r="A30" s="6" t="s">
        <v>50</v>
      </c>
      <c r="B30" s="7" t="s">
        <v>51</v>
      </c>
      <c r="C30" s="10"/>
    </row>
    <row r="31" spans="1:4" ht="24" customHeight="1" x14ac:dyDescent="0.25">
      <c r="A31" s="33"/>
      <c r="B31" s="102" t="s">
        <v>125</v>
      </c>
      <c r="C31" s="102"/>
      <c r="D31" s="102"/>
    </row>
    <row r="32" spans="1:4" ht="16.5" x14ac:dyDescent="0.25">
      <c r="A32" s="33"/>
      <c r="B32" s="32"/>
      <c r="C32" s="31" t="s">
        <v>30</v>
      </c>
    </row>
    <row r="33" spans="1:3" ht="16.5" x14ac:dyDescent="0.25">
      <c r="A33" s="33"/>
      <c r="B33" s="32"/>
      <c r="C33" s="31"/>
    </row>
    <row r="34" spans="1:3" ht="16.5" x14ac:dyDescent="0.25">
      <c r="A34" s="33"/>
      <c r="B34" s="32"/>
      <c r="C34" s="31"/>
    </row>
    <row r="35" spans="1:3" x14ac:dyDescent="0.25">
      <c r="A35" s="33"/>
      <c r="B35" s="32"/>
      <c r="C35" s="33"/>
    </row>
    <row r="36" spans="1:3" x14ac:dyDescent="0.25">
      <c r="A36" s="33"/>
      <c r="B36" s="32"/>
      <c r="C36" s="33"/>
    </row>
    <row r="37" spans="1:3" x14ac:dyDescent="0.25">
      <c r="A37" s="33"/>
      <c r="B37" s="32"/>
      <c r="C37" s="33"/>
    </row>
    <row r="38" spans="1:3" ht="16.5" x14ac:dyDescent="0.25">
      <c r="A38" s="33"/>
      <c r="B38" s="32"/>
      <c r="C38" s="31" t="s">
        <v>58</v>
      </c>
    </row>
    <row r="43" spans="1:3" ht="39.75" customHeight="1" x14ac:dyDescent="0.25">
      <c r="A43" s="103"/>
      <c r="B43" s="103"/>
      <c r="C43" s="103"/>
    </row>
    <row r="44" spans="1:3" ht="33" customHeight="1" x14ac:dyDescent="0.25">
      <c r="A44" s="104"/>
      <c r="B44" s="104"/>
      <c r="C44" s="104"/>
    </row>
    <row r="45" spans="1:3" ht="16.5" customHeight="1" x14ac:dyDescent="0.25">
      <c r="A45" s="104"/>
      <c r="B45" s="104"/>
      <c r="C45" s="104"/>
    </row>
    <row r="46" spans="1:3" ht="49.5" customHeight="1" x14ac:dyDescent="0.25">
      <c r="A46" s="105"/>
      <c r="B46" s="105"/>
      <c r="C46" s="105"/>
    </row>
    <row r="47" spans="1:3" ht="33" customHeight="1" x14ac:dyDescent="0.25">
      <c r="A47" s="106"/>
      <c r="B47" s="106"/>
      <c r="C47" s="106"/>
    </row>
    <row r="48" spans="1:3" ht="16.5" x14ac:dyDescent="0.25">
      <c r="A48" s="101"/>
      <c r="B48" s="101"/>
      <c r="C48" s="101"/>
    </row>
    <row r="49" spans="1:3" x14ac:dyDescent="0.25">
      <c r="A49" s="3"/>
      <c r="B49" s="1"/>
      <c r="C49" s="1"/>
    </row>
    <row r="73" ht="24" customHeight="1" x14ac:dyDescent="0.25"/>
  </sheetData>
  <mergeCells count="13">
    <mergeCell ref="A48:C48"/>
    <mergeCell ref="A43:C43"/>
    <mergeCell ref="A44:C44"/>
    <mergeCell ref="A45:C45"/>
    <mergeCell ref="A46:C46"/>
    <mergeCell ref="A47:C47"/>
    <mergeCell ref="A6:C6"/>
    <mergeCell ref="B31:D31"/>
    <mergeCell ref="A1:C1"/>
    <mergeCell ref="A2:C2"/>
    <mergeCell ref="A3:C3"/>
    <mergeCell ref="A4:C4"/>
    <mergeCell ref="A5:C5"/>
  </mergeCells>
  <pageMargins left="0.52" right="0.19" top="0.35" bottom="0.31"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34" workbookViewId="0">
      <selection activeCell="H27" sqref="H27"/>
    </sheetView>
  </sheetViews>
  <sheetFormatPr defaultRowHeight="15.75" x14ac:dyDescent="0.25"/>
  <cols>
    <col min="1" max="1" width="6" customWidth="1"/>
    <col min="2" max="2" width="39.75" customWidth="1"/>
    <col min="3" max="3" width="18.75" customWidth="1"/>
    <col min="4" max="4" width="24.5" customWidth="1"/>
    <col min="5" max="5" width="14.375" customWidth="1"/>
  </cols>
  <sheetData>
    <row r="1" spans="1:5" ht="16.5" x14ac:dyDescent="0.25">
      <c r="A1" s="107" t="s">
        <v>59</v>
      </c>
      <c r="B1" s="107"/>
      <c r="C1" s="107"/>
      <c r="D1" s="107"/>
    </row>
    <row r="2" spans="1:5" ht="16.5" x14ac:dyDescent="0.25">
      <c r="A2" s="107" t="s">
        <v>52</v>
      </c>
      <c r="B2" s="107"/>
      <c r="C2" s="107"/>
      <c r="D2" s="107"/>
    </row>
    <row r="3" spans="1:5" ht="16.5" x14ac:dyDescent="0.25">
      <c r="A3" s="34"/>
      <c r="B3" s="34"/>
      <c r="C3" s="34"/>
      <c r="D3" s="34"/>
    </row>
    <row r="4" spans="1:5" ht="16.899999999999999" customHeight="1" x14ac:dyDescent="0.25">
      <c r="A4" s="105" t="s">
        <v>120</v>
      </c>
      <c r="B4" s="105"/>
      <c r="C4" s="105"/>
      <c r="D4" s="105"/>
      <c r="E4" s="105"/>
    </row>
    <row r="5" spans="1:5" ht="16.5" x14ac:dyDescent="0.25">
      <c r="A5" s="34"/>
      <c r="B5" s="34"/>
      <c r="C5" s="34"/>
      <c r="D5" s="34"/>
    </row>
    <row r="6" spans="1:5" ht="16.5" x14ac:dyDescent="0.25">
      <c r="A6" s="108" t="s">
        <v>1</v>
      </c>
      <c r="B6" s="108"/>
      <c r="C6" s="108"/>
      <c r="D6" s="109"/>
      <c r="E6" s="87"/>
    </row>
    <row r="7" spans="1:5" x14ac:dyDescent="0.25">
      <c r="A7" s="114" t="s">
        <v>2</v>
      </c>
      <c r="B7" s="114" t="s">
        <v>3</v>
      </c>
      <c r="C7" s="114" t="s">
        <v>53</v>
      </c>
      <c r="D7" s="110" t="s">
        <v>121</v>
      </c>
      <c r="E7" s="112" t="s">
        <v>123</v>
      </c>
    </row>
    <row r="8" spans="1:5" x14ac:dyDescent="0.25">
      <c r="A8" s="114"/>
      <c r="B8" s="114"/>
      <c r="C8" s="114"/>
      <c r="D8" s="111"/>
      <c r="E8" s="113"/>
    </row>
    <row r="9" spans="1:5" ht="21" customHeight="1" x14ac:dyDescent="0.25">
      <c r="A9" s="16" t="s">
        <v>4</v>
      </c>
      <c r="B9" s="4" t="s">
        <v>5</v>
      </c>
      <c r="C9" s="5"/>
      <c r="D9" s="83"/>
      <c r="E9" s="88"/>
    </row>
    <row r="10" spans="1:5" ht="21" customHeight="1" x14ac:dyDescent="0.25">
      <c r="A10" s="16" t="s">
        <v>6</v>
      </c>
      <c r="B10" s="4" t="s">
        <v>7</v>
      </c>
      <c r="C10" s="5"/>
      <c r="D10" s="84"/>
      <c r="E10" s="88"/>
    </row>
    <row r="11" spans="1:5" ht="21" customHeight="1" x14ac:dyDescent="0.25">
      <c r="A11" s="6" t="s">
        <v>8</v>
      </c>
      <c r="B11" s="7" t="s">
        <v>9</v>
      </c>
      <c r="C11" s="95">
        <f xml:space="preserve"> SUM(C12:C19)</f>
        <v>753625170</v>
      </c>
      <c r="D11" s="94">
        <f>SUM(D12:D19)</f>
        <v>753625170</v>
      </c>
      <c r="E11" s="88"/>
    </row>
    <row r="12" spans="1:5" ht="21" customHeight="1" x14ac:dyDescent="0.25">
      <c r="A12" s="8" t="s">
        <v>10</v>
      </c>
      <c r="B12" s="13" t="s">
        <v>11</v>
      </c>
      <c r="C12" s="14">
        <v>66066000</v>
      </c>
      <c r="D12" s="14">
        <v>66066000</v>
      </c>
      <c r="E12" s="88"/>
    </row>
    <row r="13" spans="1:5" ht="21" customHeight="1" x14ac:dyDescent="0.25">
      <c r="A13" s="6" t="s">
        <v>12</v>
      </c>
      <c r="B13" s="13" t="s">
        <v>13</v>
      </c>
      <c r="C13" s="80">
        <v>188631000</v>
      </c>
      <c r="D13" s="80">
        <v>188631000</v>
      </c>
      <c r="E13" s="88"/>
    </row>
    <row r="14" spans="1:5" ht="21" customHeight="1" x14ac:dyDescent="0.25">
      <c r="A14" s="8" t="s">
        <v>14</v>
      </c>
      <c r="B14" s="13" t="s">
        <v>15</v>
      </c>
      <c r="C14" s="80">
        <v>90615000</v>
      </c>
      <c r="D14" s="80">
        <v>90615000</v>
      </c>
      <c r="E14" s="88"/>
    </row>
    <row r="15" spans="1:5" ht="21" customHeight="1" x14ac:dyDescent="0.25">
      <c r="A15" s="8" t="s">
        <v>16</v>
      </c>
      <c r="B15" s="13" t="s">
        <v>60</v>
      </c>
      <c r="C15" s="80">
        <v>206346000</v>
      </c>
      <c r="D15" s="80">
        <v>206346000</v>
      </c>
      <c r="E15" s="88"/>
    </row>
    <row r="16" spans="1:5" ht="21" customHeight="1" x14ac:dyDescent="0.25">
      <c r="A16" s="8" t="s">
        <v>17</v>
      </c>
      <c r="B16" s="13" t="s">
        <v>61</v>
      </c>
      <c r="C16" s="14">
        <v>58740000</v>
      </c>
      <c r="D16" s="14">
        <v>58740000</v>
      </c>
      <c r="E16" s="88"/>
    </row>
    <row r="17" spans="1:5" ht="21" customHeight="1" x14ac:dyDescent="0.25">
      <c r="A17" s="8" t="s">
        <v>63</v>
      </c>
      <c r="B17" s="13" t="s">
        <v>62</v>
      </c>
      <c r="C17" s="14">
        <v>30330000</v>
      </c>
      <c r="D17" s="14">
        <v>30330000</v>
      </c>
      <c r="E17" s="88"/>
    </row>
    <row r="18" spans="1:5" ht="21" customHeight="1" x14ac:dyDescent="0.25">
      <c r="A18" s="8" t="s">
        <v>64</v>
      </c>
      <c r="B18" s="9" t="s">
        <v>122</v>
      </c>
      <c r="C18" s="81">
        <v>83569500</v>
      </c>
      <c r="D18" s="81">
        <v>83569500</v>
      </c>
      <c r="E18" s="88"/>
    </row>
    <row r="19" spans="1:5" ht="21" customHeight="1" x14ac:dyDescent="0.25">
      <c r="A19" s="96" t="s">
        <v>132</v>
      </c>
      <c r="B19" s="97" t="s">
        <v>133</v>
      </c>
      <c r="C19" s="98">
        <v>29327670</v>
      </c>
      <c r="D19" s="98">
        <v>29327670</v>
      </c>
      <c r="E19" s="88"/>
    </row>
    <row r="20" spans="1:5" ht="38.450000000000003" customHeight="1" x14ac:dyDescent="0.25">
      <c r="A20" s="16" t="s">
        <v>18</v>
      </c>
      <c r="B20" s="4" t="s">
        <v>19</v>
      </c>
      <c r="C20" s="15"/>
      <c r="D20" s="85"/>
      <c r="E20" s="88"/>
    </row>
    <row r="21" spans="1:5" ht="21" customHeight="1" x14ac:dyDescent="0.25">
      <c r="A21" s="91">
        <v>1.1000000000000001</v>
      </c>
      <c r="B21" s="92" t="s">
        <v>20</v>
      </c>
      <c r="C21" s="93">
        <f>SUM(C22:C29)</f>
        <v>746581500</v>
      </c>
      <c r="D21" s="94">
        <f>SUM(D22:D29)</f>
        <v>746581500</v>
      </c>
      <c r="E21" s="88"/>
    </row>
    <row r="22" spans="1:5" ht="21" customHeight="1" x14ac:dyDescent="0.25">
      <c r="A22" s="8" t="s">
        <v>10</v>
      </c>
      <c r="B22" s="13" t="s">
        <v>11</v>
      </c>
      <c r="C22" s="14">
        <v>66066000</v>
      </c>
      <c r="D22" s="14">
        <v>66066000</v>
      </c>
      <c r="E22" s="88"/>
    </row>
    <row r="23" spans="1:5" ht="21" customHeight="1" x14ac:dyDescent="0.25">
      <c r="A23" s="6" t="s">
        <v>12</v>
      </c>
      <c r="B23" s="13" t="s">
        <v>13</v>
      </c>
      <c r="C23" s="80">
        <v>188631000</v>
      </c>
      <c r="D23" s="80">
        <v>188631000</v>
      </c>
      <c r="E23" s="88"/>
    </row>
    <row r="24" spans="1:5" ht="21" customHeight="1" x14ac:dyDescent="0.25">
      <c r="A24" s="8" t="s">
        <v>14</v>
      </c>
      <c r="B24" s="13" t="s">
        <v>15</v>
      </c>
      <c r="C24" s="80">
        <v>90615000</v>
      </c>
      <c r="D24" s="80">
        <v>90615000</v>
      </c>
      <c r="E24" s="88"/>
    </row>
    <row r="25" spans="1:5" ht="21" customHeight="1" x14ac:dyDescent="0.25">
      <c r="A25" s="8" t="s">
        <v>16</v>
      </c>
      <c r="B25" s="13" t="s">
        <v>60</v>
      </c>
      <c r="C25" s="80">
        <v>206346000</v>
      </c>
      <c r="D25" s="80">
        <v>206346000</v>
      </c>
      <c r="E25" s="88"/>
    </row>
    <row r="26" spans="1:5" ht="21" customHeight="1" x14ac:dyDescent="0.25">
      <c r="A26" s="8" t="s">
        <v>17</v>
      </c>
      <c r="B26" s="13" t="s">
        <v>61</v>
      </c>
      <c r="C26" s="14">
        <v>58740000</v>
      </c>
      <c r="D26" s="14">
        <v>58740000</v>
      </c>
      <c r="E26" s="88"/>
    </row>
    <row r="27" spans="1:5" ht="21" customHeight="1" x14ac:dyDescent="0.25">
      <c r="A27" s="8" t="s">
        <v>63</v>
      </c>
      <c r="B27" s="13" t="s">
        <v>62</v>
      </c>
      <c r="C27" s="14">
        <v>30330000</v>
      </c>
      <c r="D27" s="14">
        <v>30330000</v>
      </c>
      <c r="E27" s="88"/>
    </row>
    <row r="28" spans="1:5" ht="21" customHeight="1" x14ac:dyDescent="0.25">
      <c r="A28" s="8" t="s">
        <v>64</v>
      </c>
      <c r="B28" s="9" t="s">
        <v>122</v>
      </c>
      <c r="C28" s="81">
        <v>83569500</v>
      </c>
      <c r="D28" s="81">
        <v>83569500</v>
      </c>
      <c r="E28" s="88"/>
    </row>
    <row r="29" spans="1:5" ht="21" customHeight="1" x14ac:dyDescent="0.25">
      <c r="A29" s="96" t="s">
        <v>132</v>
      </c>
      <c r="B29" s="82" t="s">
        <v>134</v>
      </c>
      <c r="C29" s="99">
        <v>22284000</v>
      </c>
      <c r="D29" s="100">
        <f>C29</f>
        <v>22284000</v>
      </c>
      <c r="E29" s="86"/>
    </row>
    <row r="30" spans="1:5" ht="7.15" customHeight="1" x14ac:dyDescent="0.25">
      <c r="A30" s="2"/>
      <c r="B30" s="2"/>
      <c r="C30" s="2"/>
      <c r="D30" s="2"/>
    </row>
    <row r="33" spans="4:4" ht="18.75" x14ac:dyDescent="0.3">
      <c r="D33" s="25" t="s">
        <v>75</v>
      </c>
    </row>
    <row r="41" spans="4:4" ht="18.75" x14ac:dyDescent="0.3">
      <c r="D41" s="35" t="s">
        <v>58</v>
      </c>
    </row>
  </sheetData>
  <mergeCells count="9">
    <mergeCell ref="A1:D1"/>
    <mergeCell ref="A2:D2"/>
    <mergeCell ref="A6:D6"/>
    <mergeCell ref="D7:D8"/>
    <mergeCell ref="E7:E8"/>
    <mergeCell ref="A4:E4"/>
    <mergeCell ref="A7:A8"/>
    <mergeCell ref="B7:B8"/>
    <mergeCell ref="C7:C8"/>
  </mergeCells>
  <pageMargins left="0.2" right="0.19" top="0.24" bottom="0.21"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26" sqref="C26"/>
    </sheetView>
  </sheetViews>
  <sheetFormatPr defaultRowHeight="15.75" x14ac:dyDescent="0.25"/>
  <cols>
    <col min="2" max="2" width="27" customWidth="1"/>
    <col min="3" max="3" width="17.75" customWidth="1"/>
    <col min="4" max="4" width="14.5" customWidth="1"/>
    <col min="5" max="5" width="29.25" customWidth="1"/>
  </cols>
  <sheetData>
    <row r="1" spans="1:6" ht="33.6" customHeight="1" x14ac:dyDescent="0.3">
      <c r="A1" s="117" t="s">
        <v>66</v>
      </c>
      <c r="B1" s="117"/>
      <c r="C1" s="117"/>
      <c r="D1" s="117"/>
      <c r="E1" s="117"/>
      <c r="F1" s="117"/>
    </row>
    <row r="2" spans="1:6" ht="33.6" customHeight="1" x14ac:dyDescent="0.3">
      <c r="A2" s="117" t="s">
        <v>67</v>
      </c>
      <c r="B2" s="117"/>
      <c r="C2" s="117"/>
      <c r="D2" s="117"/>
      <c r="E2" s="117"/>
      <c r="F2" s="117"/>
    </row>
    <row r="3" spans="1:6" ht="33.6" customHeight="1" x14ac:dyDescent="0.25">
      <c r="A3" s="12"/>
      <c r="B3" s="12"/>
      <c r="C3" s="12"/>
      <c r="D3" s="12"/>
      <c r="E3" s="12"/>
      <c r="F3" s="12"/>
    </row>
    <row r="4" spans="1:6" ht="31.15" customHeight="1" x14ac:dyDescent="0.25">
      <c r="A4" s="116" t="s">
        <v>54</v>
      </c>
      <c r="B4" s="116" t="s">
        <v>68</v>
      </c>
      <c r="C4" s="115" t="s">
        <v>70</v>
      </c>
      <c r="D4" s="115"/>
      <c r="E4" s="115"/>
      <c r="F4" s="115" t="s">
        <v>73</v>
      </c>
    </row>
    <row r="5" spans="1:6" ht="31.5" x14ac:dyDescent="0.25">
      <c r="A5" s="116"/>
      <c r="B5" s="116"/>
      <c r="C5" s="26" t="s">
        <v>69</v>
      </c>
      <c r="D5" s="27" t="s">
        <v>71</v>
      </c>
      <c r="E5" s="28" t="s">
        <v>72</v>
      </c>
      <c r="F5" s="115"/>
    </row>
    <row r="6" spans="1:6" ht="55.9" customHeight="1" x14ac:dyDescent="0.3">
      <c r="A6" s="29">
        <v>1</v>
      </c>
      <c r="B6" s="30" t="s">
        <v>74</v>
      </c>
      <c r="C6" s="30" t="s">
        <v>76</v>
      </c>
      <c r="D6" s="30" t="s">
        <v>118</v>
      </c>
      <c r="E6" s="36" t="s">
        <v>77</v>
      </c>
      <c r="F6" s="22"/>
    </row>
    <row r="7" spans="1:6" ht="70.900000000000006" customHeight="1" x14ac:dyDescent="0.3">
      <c r="A7" s="29">
        <v>2</v>
      </c>
      <c r="B7" s="30" t="s">
        <v>74</v>
      </c>
      <c r="C7" s="30" t="s">
        <v>78</v>
      </c>
      <c r="D7" s="30" t="s">
        <v>119</v>
      </c>
      <c r="E7" s="36" t="s">
        <v>77</v>
      </c>
      <c r="F7" s="22"/>
    </row>
    <row r="8" spans="1:6" ht="18.75" x14ac:dyDescent="0.3">
      <c r="B8" s="23"/>
      <c r="C8" s="23"/>
      <c r="D8" s="23"/>
      <c r="E8" s="23"/>
    </row>
    <row r="9" spans="1:6" ht="18.75" x14ac:dyDescent="0.3">
      <c r="B9" s="24"/>
      <c r="C9" s="23"/>
      <c r="D9" s="23"/>
      <c r="E9" s="25" t="s">
        <v>75</v>
      </c>
    </row>
    <row r="17" spans="2:5" ht="18.75" x14ac:dyDescent="0.3">
      <c r="B17" s="24"/>
      <c r="C17" s="23"/>
      <c r="D17" s="23"/>
      <c r="E17" s="24" t="s">
        <v>58</v>
      </c>
    </row>
  </sheetData>
  <mergeCells count="6">
    <mergeCell ref="C4:E4"/>
    <mergeCell ref="F4:F5"/>
    <mergeCell ref="B4:B5"/>
    <mergeCell ref="A4:A5"/>
    <mergeCell ref="A1:F1"/>
    <mergeCell ref="A2:F2"/>
  </mergeCells>
  <pageMargins left="0.11811023622047245" right="0.15748031496062992" top="0.27559055118110237" bottom="0.74803149606299213" header="0.31496062992125984" footer="0.31496062992125984"/>
  <pageSetup scale="9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12"/>
  <sheetViews>
    <sheetView topLeftCell="A19" workbookViewId="0">
      <selection activeCell="D399" sqref="D399:D400"/>
    </sheetView>
  </sheetViews>
  <sheetFormatPr defaultRowHeight="15.75" x14ac:dyDescent="0.25"/>
  <cols>
    <col min="1" max="1" width="5.75" customWidth="1"/>
    <col min="2" max="2" width="33.25" customWidth="1"/>
    <col min="3" max="3" width="15.125" customWidth="1"/>
    <col min="4" max="4" width="14.625" customWidth="1"/>
    <col min="5" max="5" width="11.25" customWidth="1"/>
    <col min="6" max="6" width="13.5" customWidth="1"/>
    <col min="12" max="12" width="22.125" customWidth="1"/>
    <col min="13" max="13" width="13.875" customWidth="1"/>
  </cols>
  <sheetData>
    <row r="1" spans="1:6" ht="18.75" x14ac:dyDescent="0.3">
      <c r="A1" s="38"/>
      <c r="B1" s="38"/>
      <c r="C1" s="38"/>
      <c r="D1" s="38"/>
      <c r="E1" s="120" t="s">
        <v>79</v>
      </c>
      <c r="F1" s="120"/>
    </row>
    <row r="2" spans="1:6" ht="16.5" x14ac:dyDescent="0.25">
      <c r="A2" s="121" t="s">
        <v>80</v>
      </c>
      <c r="B2" s="121"/>
      <c r="C2" s="122" t="s">
        <v>81</v>
      </c>
      <c r="D2" s="122"/>
      <c r="E2" s="122"/>
      <c r="F2" s="122"/>
    </row>
    <row r="3" spans="1:6" ht="18.75" x14ac:dyDescent="0.3">
      <c r="A3" s="121" t="s">
        <v>82</v>
      </c>
      <c r="B3" s="121"/>
      <c r="C3" s="123" t="s">
        <v>83</v>
      </c>
      <c r="D3" s="123"/>
      <c r="E3" s="123"/>
      <c r="F3" s="123"/>
    </row>
    <row r="4" spans="1:6" x14ac:dyDescent="0.25">
      <c r="A4" s="39"/>
      <c r="B4" s="39"/>
      <c r="C4" s="118"/>
      <c r="D4" s="118"/>
      <c r="E4" s="118"/>
      <c r="F4" s="118"/>
    </row>
    <row r="5" spans="1:6" ht="18.75" x14ac:dyDescent="0.3">
      <c r="A5" s="39"/>
      <c r="B5" s="39"/>
      <c r="C5" s="119" t="s">
        <v>130</v>
      </c>
      <c r="D5" s="119"/>
      <c r="E5" s="119"/>
      <c r="F5" s="119"/>
    </row>
    <row r="6" spans="1:6" x14ac:dyDescent="0.25">
      <c r="A6" s="124" t="s">
        <v>129</v>
      </c>
      <c r="B6" s="124"/>
      <c r="C6" s="124"/>
      <c r="D6" s="124"/>
      <c r="E6" s="124"/>
      <c r="F6" s="124"/>
    </row>
    <row r="7" spans="1:6" ht="16.5" x14ac:dyDescent="0.25">
      <c r="A7" s="125" t="s">
        <v>84</v>
      </c>
      <c r="B7" s="126"/>
      <c r="C7" s="126"/>
      <c r="D7" s="126"/>
      <c r="E7" s="126"/>
      <c r="F7" s="126"/>
    </row>
    <row r="8" spans="1:6" ht="16.5" x14ac:dyDescent="0.25">
      <c r="A8" s="127" t="s">
        <v>85</v>
      </c>
      <c r="B8" s="128"/>
      <c r="C8" s="128"/>
      <c r="D8" s="128"/>
      <c r="E8" s="128"/>
      <c r="F8" s="128"/>
    </row>
    <row r="9" spans="1:6" ht="16.5" x14ac:dyDescent="0.25">
      <c r="A9" s="129" t="s">
        <v>86</v>
      </c>
      <c r="B9" s="129"/>
      <c r="C9" s="129"/>
      <c r="D9" s="129"/>
      <c r="E9" s="129"/>
      <c r="F9" s="129"/>
    </row>
    <row r="10" spans="1:6" ht="16.5" x14ac:dyDescent="0.25">
      <c r="A10" s="125" t="s">
        <v>131</v>
      </c>
      <c r="B10" s="125"/>
      <c r="C10" s="125"/>
      <c r="D10" s="125"/>
      <c r="E10" s="125"/>
      <c r="F10" s="125"/>
    </row>
    <row r="11" spans="1:6" x14ac:dyDescent="0.25">
      <c r="A11" s="40"/>
      <c r="B11" s="40"/>
      <c r="C11" s="40"/>
      <c r="D11" s="40"/>
      <c r="E11" s="130" t="s">
        <v>87</v>
      </c>
      <c r="F11" s="130"/>
    </row>
    <row r="12" spans="1:6" ht="63" x14ac:dyDescent="0.25">
      <c r="A12" s="41" t="s">
        <v>88</v>
      </c>
      <c r="B12" s="42" t="s">
        <v>3</v>
      </c>
      <c r="C12" s="41" t="s">
        <v>117</v>
      </c>
      <c r="D12" s="41" t="s">
        <v>126</v>
      </c>
      <c r="E12" s="41" t="s">
        <v>127</v>
      </c>
      <c r="F12" s="41" t="s">
        <v>128</v>
      </c>
    </row>
    <row r="13" spans="1:6" x14ac:dyDescent="0.25">
      <c r="A13" s="43">
        <v>1</v>
      </c>
      <c r="B13" s="43">
        <v>2</v>
      </c>
      <c r="C13" s="43">
        <v>3</v>
      </c>
      <c r="D13" s="43">
        <v>4</v>
      </c>
      <c r="E13" s="43">
        <v>5</v>
      </c>
      <c r="F13" s="43">
        <v>6</v>
      </c>
    </row>
    <row r="14" spans="1:6" ht="31.5" x14ac:dyDescent="0.25">
      <c r="A14" s="44" t="s">
        <v>6</v>
      </c>
      <c r="B14" s="45" t="s">
        <v>34</v>
      </c>
      <c r="C14" s="46">
        <v>0</v>
      </c>
      <c r="D14" s="47">
        <v>0</v>
      </c>
      <c r="E14" s="48"/>
      <c r="F14" s="49"/>
    </row>
    <row r="15" spans="1:6" ht="23.45" customHeight="1" x14ac:dyDescent="0.25">
      <c r="A15" s="44" t="s">
        <v>4</v>
      </c>
      <c r="B15" s="45" t="s">
        <v>89</v>
      </c>
      <c r="C15" s="50"/>
      <c r="D15" s="51"/>
      <c r="E15" s="48"/>
      <c r="F15" s="51"/>
    </row>
    <row r="16" spans="1:6" ht="23.45" customHeight="1" x14ac:dyDescent="0.25">
      <c r="A16" s="52">
        <v>1</v>
      </c>
      <c r="B16" s="53" t="s">
        <v>90</v>
      </c>
      <c r="C16" s="54"/>
      <c r="D16" s="51"/>
      <c r="E16" s="48"/>
      <c r="F16" s="51"/>
    </row>
    <row r="17" spans="1:6" ht="23.45" customHeight="1" x14ac:dyDescent="0.25">
      <c r="A17" s="44" t="s">
        <v>22</v>
      </c>
      <c r="B17" s="45" t="s">
        <v>39</v>
      </c>
      <c r="C17" s="54"/>
      <c r="D17" s="51"/>
      <c r="E17" s="48"/>
      <c r="F17" s="51"/>
    </row>
    <row r="18" spans="1:6" ht="23.45" customHeight="1" x14ac:dyDescent="0.25">
      <c r="A18" s="44" t="s">
        <v>55</v>
      </c>
      <c r="B18" s="45" t="s">
        <v>91</v>
      </c>
      <c r="C18" s="51">
        <v>0</v>
      </c>
      <c r="D18" s="51">
        <v>0</v>
      </c>
      <c r="E18" s="48"/>
      <c r="F18" s="51">
        <v>0</v>
      </c>
    </row>
    <row r="19" spans="1:6" ht="23.45" customHeight="1" x14ac:dyDescent="0.25">
      <c r="A19" s="44" t="s">
        <v>18</v>
      </c>
      <c r="B19" s="45" t="s">
        <v>47</v>
      </c>
      <c r="C19" s="89">
        <f>C20</f>
        <v>4980000000</v>
      </c>
      <c r="D19" s="55">
        <f>D20</f>
        <v>3644823653</v>
      </c>
      <c r="E19" s="48">
        <f>D19/C19*100</f>
        <v>73.189229979919673</v>
      </c>
      <c r="F19" s="58"/>
    </row>
    <row r="20" spans="1:6" ht="23.45" customHeight="1" x14ac:dyDescent="0.25">
      <c r="A20" s="44" t="s">
        <v>4</v>
      </c>
      <c r="B20" s="45" t="s">
        <v>56</v>
      </c>
      <c r="C20" s="90">
        <f>C22+C30+C41</f>
        <v>4980000000</v>
      </c>
      <c r="D20" s="79">
        <f>D22+D30+D41</f>
        <v>3644823653</v>
      </c>
      <c r="E20" s="48">
        <f t="shared" ref="E20" si="0">D20/C20*100</f>
        <v>73.189229979919673</v>
      </c>
      <c r="F20" s="56"/>
    </row>
    <row r="21" spans="1:6" ht="23.45" customHeight="1" x14ac:dyDescent="0.25">
      <c r="A21" s="52" t="s">
        <v>92</v>
      </c>
      <c r="B21" s="53" t="s">
        <v>93</v>
      </c>
      <c r="C21" s="57"/>
      <c r="D21" s="58"/>
      <c r="E21" s="48"/>
      <c r="F21" s="51"/>
    </row>
    <row r="22" spans="1:6" ht="23.45" customHeight="1" x14ac:dyDescent="0.25">
      <c r="A22" s="59">
        <v>1</v>
      </c>
      <c r="B22" s="60" t="s">
        <v>94</v>
      </c>
      <c r="C22" s="61">
        <f>C23+C25+C26+C27+C28</f>
        <v>4245000000</v>
      </c>
      <c r="D22" s="61">
        <f>D23+D24+D25+D26+D27+D28</f>
        <v>3016509826</v>
      </c>
      <c r="E22" s="48">
        <f t="shared" ref="E22:E23" si="1">D22/C22*100</f>
        <v>71.060302143698479</v>
      </c>
      <c r="F22" s="58">
        <f>D22/'[1]Biểu 3 Q1'!$D$22*100</f>
        <v>325.98385372704627</v>
      </c>
    </row>
    <row r="23" spans="1:6" ht="23.45" customHeight="1" x14ac:dyDescent="0.25">
      <c r="A23" s="62"/>
      <c r="B23" s="63" t="s">
        <v>95</v>
      </c>
      <c r="C23" s="64">
        <v>2138000000</v>
      </c>
      <c r="D23" s="65">
        <v>1528965580</v>
      </c>
      <c r="E23" s="48">
        <f t="shared" si="1"/>
        <v>71.513825070159029</v>
      </c>
      <c r="F23" s="66"/>
    </row>
    <row r="24" spans="1:6" ht="31.15" customHeight="1" x14ac:dyDescent="0.25">
      <c r="A24" s="62"/>
      <c r="B24" s="67" t="s">
        <v>96</v>
      </c>
      <c r="C24" s="64"/>
      <c r="D24" s="72"/>
      <c r="E24" s="48"/>
      <c r="F24" s="66"/>
    </row>
    <row r="25" spans="1:6" ht="23.45" customHeight="1" x14ac:dyDescent="0.25">
      <c r="A25" s="62"/>
      <c r="B25" s="63" t="s">
        <v>97</v>
      </c>
      <c r="C25" s="64">
        <v>1509000000</v>
      </c>
      <c r="D25" s="72">
        <v>1048327367</v>
      </c>
      <c r="E25" s="48">
        <f t="shared" ref="E25:E28" si="2">D25/C25*100</f>
        <v>69.471661166335323</v>
      </c>
      <c r="F25" s="66"/>
    </row>
    <row r="26" spans="1:6" ht="23.45" customHeight="1" x14ac:dyDescent="0.25">
      <c r="A26" s="62"/>
      <c r="B26" s="63" t="s">
        <v>98</v>
      </c>
      <c r="C26" s="64">
        <v>20000000</v>
      </c>
      <c r="D26" s="70">
        <v>16092000</v>
      </c>
      <c r="E26" s="48">
        <f t="shared" si="2"/>
        <v>80.459999999999994</v>
      </c>
      <c r="F26" s="66"/>
    </row>
    <row r="27" spans="1:6" ht="23.45" customHeight="1" x14ac:dyDescent="0.25">
      <c r="A27" s="62"/>
      <c r="B27" s="63" t="s">
        <v>99</v>
      </c>
      <c r="C27" s="64">
        <v>18000000</v>
      </c>
      <c r="D27" s="72">
        <v>6540000</v>
      </c>
      <c r="E27" s="48">
        <f t="shared" si="2"/>
        <v>36.333333333333336</v>
      </c>
      <c r="F27" s="66"/>
    </row>
    <row r="28" spans="1:6" ht="23.45" customHeight="1" x14ac:dyDescent="0.25">
      <c r="A28" s="62"/>
      <c r="B28" s="63" t="s">
        <v>100</v>
      </c>
      <c r="C28" s="64">
        <v>560000000</v>
      </c>
      <c r="D28" s="72">
        <v>416584879</v>
      </c>
      <c r="E28" s="48">
        <f t="shared" si="2"/>
        <v>74.390156964285708</v>
      </c>
      <c r="F28" s="66"/>
    </row>
    <row r="29" spans="1:6" ht="23.45" customHeight="1" x14ac:dyDescent="0.25">
      <c r="A29" s="62"/>
      <c r="B29" s="63" t="s">
        <v>101</v>
      </c>
      <c r="C29" s="64"/>
      <c r="D29" s="68"/>
      <c r="E29" s="48"/>
      <c r="F29" s="66"/>
    </row>
    <row r="30" spans="1:6" ht="23.45" customHeight="1" x14ac:dyDescent="0.25">
      <c r="A30" s="59">
        <v>2</v>
      </c>
      <c r="B30" s="60" t="s">
        <v>102</v>
      </c>
      <c r="C30" s="61">
        <f>SUM(C31:C39)</f>
        <v>715000000</v>
      </c>
      <c r="D30" s="61">
        <f>D31+D32+D33+D34+D36+D37+D39+D40</f>
        <v>536491927</v>
      </c>
      <c r="E30" s="48">
        <f t="shared" ref="E30:E39" si="3">D30/C30*100</f>
        <v>75.033835944055951</v>
      </c>
      <c r="F30" s="66"/>
    </row>
    <row r="31" spans="1:6" ht="23.45" customHeight="1" x14ac:dyDescent="0.25">
      <c r="A31" s="62"/>
      <c r="B31" s="69" t="s">
        <v>103</v>
      </c>
      <c r="C31" s="64">
        <v>69000000</v>
      </c>
      <c r="D31" s="70">
        <v>94665127</v>
      </c>
      <c r="E31" s="48">
        <f t="shared" si="3"/>
        <v>137.19583623188404</v>
      </c>
      <c r="F31" s="66"/>
    </row>
    <row r="32" spans="1:6" ht="23.45" customHeight="1" x14ac:dyDescent="0.25">
      <c r="A32" s="62"/>
      <c r="B32" s="69" t="s">
        <v>104</v>
      </c>
      <c r="C32" s="64">
        <v>65000000</v>
      </c>
      <c r="D32" s="70">
        <v>54836400</v>
      </c>
      <c r="E32" s="48">
        <f t="shared" si="3"/>
        <v>84.363692307692304</v>
      </c>
      <c r="F32" s="66"/>
    </row>
    <row r="33" spans="1:6" ht="23.45" customHeight="1" x14ac:dyDescent="0.25">
      <c r="A33" s="62"/>
      <c r="B33" s="69" t="s">
        <v>105</v>
      </c>
      <c r="C33" s="71">
        <v>25000000</v>
      </c>
      <c r="D33" s="72">
        <v>17208000</v>
      </c>
      <c r="E33" s="48">
        <f t="shared" si="3"/>
        <v>68.832000000000008</v>
      </c>
      <c r="F33" s="66"/>
    </row>
    <row r="34" spans="1:6" ht="23.45" customHeight="1" x14ac:dyDescent="0.25">
      <c r="A34" s="62"/>
      <c r="B34" s="69" t="s">
        <v>106</v>
      </c>
      <c r="C34" s="71">
        <v>10000000</v>
      </c>
      <c r="D34" s="131">
        <v>9000000</v>
      </c>
      <c r="E34" s="48">
        <f t="shared" si="3"/>
        <v>90</v>
      </c>
      <c r="F34" s="66"/>
    </row>
    <row r="35" spans="1:6" ht="23.45" customHeight="1" x14ac:dyDescent="0.25">
      <c r="A35" s="62"/>
      <c r="B35" s="69" t="s">
        <v>107</v>
      </c>
      <c r="C35" s="71">
        <v>25000000</v>
      </c>
      <c r="D35" s="131"/>
      <c r="E35" s="48">
        <f t="shared" si="3"/>
        <v>0</v>
      </c>
      <c r="F35" s="66"/>
    </row>
    <row r="36" spans="1:6" ht="23.45" customHeight="1" x14ac:dyDescent="0.25">
      <c r="A36" s="62"/>
      <c r="B36" s="69" t="s">
        <v>108</v>
      </c>
      <c r="C36" s="71">
        <v>100000000</v>
      </c>
      <c r="D36" s="72">
        <v>68987800</v>
      </c>
      <c r="E36" s="48">
        <f t="shared" si="3"/>
        <v>68.987799999999993</v>
      </c>
      <c r="F36" s="66"/>
    </row>
    <row r="37" spans="1:6" ht="23.45" customHeight="1" x14ac:dyDescent="0.25">
      <c r="A37" s="62"/>
      <c r="B37" s="67" t="s">
        <v>109</v>
      </c>
      <c r="C37" s="71">
        <v>180000000</v>
      </c>
      <c r="D37" s="73">
        <v>155501000</v>
      </c>
      <c r="E37" s="48">
        <f t="shared" si="3"/>
        <v>86.389444444444436</v>
      </c>
      <c r="F37" s="66"/>
    </row>
    <row r="38" spans="1:6" ht="23.45" customHeight="1" x14ac:dyDescent="0.25">
      <c r="A38" s="62"/>
      <c r="B38" s="67" t="s">
        <v>110</v>
      </c>
      <c r="C38" s="71">
        <v>76000000</v>
      </c>
      <c r="D38" s="73"/>
      <c r="E38" s="48">
        <f t="shared" si="3"/>
        <v>0</v>
      </c>
      <c r="F38" s="66"/>
    </row>
    <row r="39" spans="1:6" ht="23.45" customHeight="1" x14ac:dyDescent="0.25">
      <c r="A39" s="62"/>
      <c r="B39" s="74" t="s">
        <v>111</v>
      </c>
      <c r="C39" s="71">
        <v>165000000</v>
      </c>
      <c r="D39" s="70">
        <v>130693600</v>
      </c>
      <c r="E39" s="48">
        <f t="shared" si="3"/>
        <v>79.208242424242428</v>
      </c>
      <c r="F39" s="66"/>
    </row>
    <row r="40" spans="1:6" ht="23.45" customHeight="1" x14ac:dyDescent="0.25">
      <c r="A40" s="59"/>
      <c r="B40" s="63" t="s">
        <v>112</v>
      </c>
      <c r="C40" s="68"/>
      <c r="D40" s="72">
        <v>5600000</v>
      </c>
      <c r="E40" s="48"/>
      <c r="F40" s="66"/>
    </row>
    <row r="41" spans="1:6" ht="23.45" customHeight="1" x14ac:dyDescent="0.25">
      <c r="A41" s="59">
        <v>3</v>
      </c>
      <c r="B41" s="60" t="s">
        <v>113</v>
      </c>
      <c r="C41" s="61">
        <v>20000000</v>
      </c>
      <c r="D41" s="61">
        <v>91821900</v>
      </c>
      <c r="E41" s="48">
        <f t="shared" ref="E41" si="4">D41/C41*100</f>
        <v>459.10950000000003</v>
      </c>
      <c r="F41" s="66"/>
    </row>
    <row r="42" spans="1:6" ht="23.45" customHeight="1" x14ac:dyDescent="0.25">
      <c r="A42" s="75"/>
      <c r="B42" s="63" t="s">
        <v>114</v>
      </c>
      <c r="C42" s="68"/>
      <c r="D42" s="68"/>
      <c r="E42" s="48"/>
      <c r="F42" s="76"/>
    </row>
    <row r="43" spans="1:6" ht="31.5" x14ac:dyDescent="0.25">
      <c r="A43" s="44" t="s">
        <v>115</v>
      </c>
      <c r="B43" s="45" t="s">
        <v>116</v>
      </c>
      <c r="C43" s="77"/>
      <c r="D43" s="78"/>
      <c r="E43" s="48"/>
      <c r="F43" s="66">
        <f>D43/'[2]Biểu 3 Q1'!$D$28*100</f>
        <v>0</v>
      </c>
    </row>
    <row r="44" spans="1:6" ht="47.25" x14ac:dyDescent="0.25">
      <c r="A44" s="62"/>
      <c r="B44" s="53" t="s">
        <v>109</v>
      </c>
      <c r="C44" s="68"/>
      <c r="D44" s="68"/>
      <c r="E44" s="48"/>
      <c r="F44" s="66">
        <f>D44/'[2]Biểu 3 Q1'!$D$28*100</f>
        <v>0</v>
      </c>
    </row>
    <row r="46" spans="1:6" ht="18.75" x14ac:dyDescent="0.3">
      <c r="D46" s="132" t="s">
        <v>75</v>
      </c>
      <c r="E46" s="132"/>
    </row>
    <row r="52" spans="4:5" ht="18.75" x14ac:dyDescent="0.3">
      <c r="D52" s="117" t="s">
        <v>58</v>
      </c>
      <c r="E52" s="117"/>
    </row>
    <row r="87" ht="16.5" customHeight="1" x14ac:dyDescent="0.25"/>
    <row r="88" ht="16.5" customHeight="1" x14ac:dyDescent="0.25"/>
    <row r="89" ht="16.5" customHeight="1" x14ac:dyDescent="0.25"/>
    <row r="90" ht="16.5"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75" ht="16.5" customHeight="1" x14ac:dyDescent="0.25"/>
    <row r="176" ht="16.5" customHeight="1" x14ac:dyDescent="0.25"/>
    <row r="177" ht="16.5" customHeight="1" x14ac:dyDescent="0.25"/>
    <row r="178" ht="16.5" customHeight="1" x14ac:dyDescent="0.25"/>
    <row r="182" ht="36.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8.9" customHeight="1" x14ac:dyDescent="0.25"/>
    <row r="192" ht="28.9" customHeight="1" x14ac:dyDescent="0.25"/>
    <row r="193" ht="28.9" customHeight="1" x14ac:dyDescent="0.25"/>
    <row r="194" ht="28.9" customHeight="1" x14ac:dyDescent="0.25"/>
    <row r="195" ht="28.9" customHeight="1" x14ac:dyDescent="0.25"/>
    <row r="196" ht="28.9" customHeight="1" x14ac:dyDescent="0.25"/>
    <row r="197" ht="28.9" customHeight="1" x14ac:dyDescent="0.25"/>
    <row r="198" ht="28.9" customHeight="1" x14ac:dyDescent="0.25"/>
    <row r="199" ht="28.9" customHeight="1" x14ac:dyDescent="0.25"/>
    <row r="200" ht="28.9" customHeight="1" x14ac:dyDescent="0.25"/>
    <row r="201" ht="28.9" customHeight="1" x14ac:dyDescent="0.25"/>
    <row r="202" ht="28.9" customHeight="1" x14ac:dyDescent="0.25"/>
    <row r="203" ht="28.9" customHeight="1" x14ac:dyDescent="0.25"/>
    <row r="204" ht="28.9" customHeight="1" x14ac:dyDescent="0.25"/>
    <row r="205" ht="28.9" customHeight="1" x14ac:dyDescent="0.25"/>
    <row r="206" ht="28.9" customHeight="1" x14ac:dyDescent="0.25"/>
    <row r="207" ht="28.9" customHeight="1" x14ac:dyDescent="0.25"/>
    <row r="208" ht="28.9" customHeight="1" x14ac:dyDescent="0.25"/>
    <row r="209" ht="28.9" customHeight="1" x14ac:dyDescent="0.25"/>
    <row r="210" ht="28.9" customHeight="1" x14ac:dyDescent="0.25"/>
    <row r="211" ht="28.9" customHeight="1" x14ac:dyDescent="0.25"/>
    <row r="212" ht="28.9" customHeight="1" x14ac:dyDescent="0.25"/>
  </sheetData>
  <mergeCells count="16">
    <mergeCell ref="A6:F6"/>
    <mergeCell ref="A7:F7"/>
    <mergeCell ref="A8:F8"/>
    <mergeCell ref="A9:F9"/>
    <mergeCell ref="A10:F10"/>
    <mergeCell ref="E11:F11"/>
    <mergeCell ref="D34:D35"/>
    <mergeCell ref="D46:E46"/>
    <mergeCell ref="D52:E52"/>
    <mergeCell ref="C4:F4"/>
    <mergeCell ref="C5:F5"/>
    <mergeCell ref="E1:F1"/>
    <mergeCell ref="A2:B2"/>
    <mergeCell ref="C2:F2"/>
    <mergeCell ref="A3:B3"/>
    <mergeCell ref="C3:F3"/>
  </mergeCells>
  <pageMargins left="0.70866141732283472" right="0.33" top="0.2" bottom="0.3" header="0.31496062992125984" footer="0.31496062992125984"/>
  <pageSetup scale="95" orientation="portrait" verticalDpi="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B2</vt:lpstr>
      <vt:lpstr>QN</vt:lpstr>
      <vt:lpstr>Sheet2</vt:lpstr>
      <vt:lpstr>B3</vt:lpstr>
      <vt:lpstr>Sheet4</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GoodM!</dc:creator>
  <cp:lastModifiedBy>Admin</cp:lastModifiedBy>
  <cp:lastPrinted>2021-10-11T08:49:57Z</cp:lastPrinted>
  <dcterms:created xsi:type="dcterms:W3CDTF">2019-11-04T06:45:07Z</dcterms:created>
  <dcterms:modified xsi:type="dcterms:W3CDTF">2021-10-27T09:18:51Z</dcterms:modified>
</cp:coreProperties>
</file>